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401" yWindow="555" windowWidth="15330" windowHeight="6030" tabRatio="904" firstSheet="1" activeTab="2"/>
  </bookViews>
  <sheets>
    <sheet name="Trang chủ" sheetId="1" r:id="rId1"/>
    <sheet name="Biểu 6" sheetId="2" r:id="rId2"/>
    <sheet name="Biểu 7" sheetId="3" r:id="rId3"/>
    <sheet name="TIn dung NH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COUNTIFS" hidden="1">#NAME?</definedName>
    <definedName name="_xlfn.SUMIFS" hidden="1">#NAME?</definedName>
    <definedName name="Nguyennhan">'[2]Nguyen_nhan'!$B$3:$B$16</definedName>
    <definedName name="_xlnm.Print_Area" localSheetId="1">'Biểu 6'!$A$2:$S$34</definedName>
    <definedName name="_xlnm.Print_Area" localSheetId="2">'Biểu 7'!$A$2:$T$33</definedName>
    <definedName name="_xlnm.Print_Titles" localSheetId="1">'Biểu 6'!$7:$11</definedName>
    <definedName name="_xlnm.Print_Titles" localSheetId="2">'Biểu 7'!$7:$11</definedName>
    <definedName name="TCTD">#REF!</definedName>
  </definedNames>
  <calcPr fullCalcOnLoad="1"/>
</workbook>
</file>

<file path=xl/sharedStrings.xml><?xml version="1.0" encoding="utf-8"?>
<sst xmlns="http://schemas.openxmlformats.org/spreadsheetml/2006/main" count="176" uniqueCount="133">
  <si>
    <t>Đơn vị tính: Việc</t>
  </si>
  <si>
    <t>Tổng số</t>
  </si>
  <si>
    <t>Chia ra:</t>
  </si>
  <si>
    <t>Tổng số</t>
  </si>
  <si>
    <t>A</t>
  </si>
  <si>
    <t>NGƯỜI LẬP BIỂU</t>
  </si>
  <si>
    <t>Ngày nhận báo cáo:……………………</t>
  </si>
  <si>
    <t>Đơn vị tính: 1.000 đồng</t>
  </si>
  <si>
    <t xml:space="preserve">Đơn vị  nhận báo cáo: </t>
  </si>
  <si>
    <t>Cục THADS tỉnh</t>
  </si>
  <si>
    <t>Biểu số: 06/TK-THA</t>
  </si>
  <si>
    <t xml:space="preserve">   KẾT QUẢ THI HÀNH ÁN DÂN SỰ TÍNH BẰNG VIỆC </t>
  </si>
  <si>
    <t xml:space="preserve">CHIA THEO CƠ QUAN THI HÀNH ÁN VÀ CHẤP HÀNH VIÊN </t>
  </si>
  <si>
    <t>Ngày nhận báo cáo:……….………………</t>
  </si>
  <si>
    <t xml:space="preserve">Tổng số
</t>
  </si>
  <si>
    <t>1</t>
  </si>
  <si>
    <t>2</t>
  </si>
  <si>
    <t>3</t>
  </si>
  <si>
    <t>Biểu số: 07/TK-THA</t>
  </si>
  <si>
    <t xml:space="preserve"> KẾT QUẢ THI HÀNH ÁN DÂN SỰ TÍNH BẰNG TIỀN </t>
  </si>
  <si>
    <t>Số tiền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</si>
  <si>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</si>
  <si>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</si>
  <si>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</si>
  <si>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</si>
  <si>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</si>
  <si>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</si>
  <si>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</si>
  <si>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</si>
  <si>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</si>
  <si>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</si>
  <si>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</si>
  <si>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 xml:space="preserve">CHƯƠNG TRÌNH TỔNG HỢP BÁO CÁO THỐNG KÊ </t>
  </si>
  <si>
    <t>THEO THÔNG TƯ SỐ 01/2013/TT-BTP NGÀY 03/01/2013 CỦA BỘ TRƯỞNG BỘ TƯ PHÁP</t>
  </si>
  <si>
    <t>BIỂU</t>
  </si>
  <si>
    <t>PHÂN TÍCH BIỂU</t>
  </si>
  <si>
    <t>BIỂU SỐ 01</t>
  </si>
  <si>
    <t>PHÂN TÍCH BIỂU SỐ 01</t>
  </si>
  <si>
    <t>BIỂU SỐ 02</t>
  </si>
  <si>
    <t>PHÂN TÍCH BIỂU SỐ 02</t>
  </si>
  <si>
    <t>BIỂU SỐ 03</t>
  </si>
  <si>
    <t>PHÂN TÍCH BIỂU SỐ 03</t>
  </si>
  <si>
    <t>BIỂU SỐ 04</t>
  </si>
  <si>
    <t>PHÂN TÍCH BIỂU SỐ 04</t>
  </si>
  <si>
    <t>BIỂU SỐ 05</t>
  </si>
  <si>
    <t>BIỂU SỐ 06</t>
  </si>
  <si>
    <t>BIỂU SỐ 07</t>
  </si>
  <si>
    <t>BIỂU SỐ 08</t>
  </si>
  <si>
    <t>BIỂU SỐ 09</t>
  </si>
  <si>
    <t>BIỂU SỐ 10</t>
  </si>
  <si>
    <t>BIỂU SỐ 11</t>
  </si>
  <si>
    <t>BIỂU SỐ 12</t>
  </si>
  <si>
    <t>BIỂU SỐ 15</t>
  </si>
  <si>
    <t>BIỂU SỐ 16</t>
  </si>
  <si>
    <t>BIỂU SỐ 17</t>
  </si>
  <si>
    <t>BIỂU SỐ 18</t>
  </si>
  <si>
    <t>BIỂU SỐ 19</t>
  </si>
  <si>
    <t>PHẦN TỔNG HỢP SỐ LIỆU CỦA TOÀN ĐƠN VỊ</t>
  </si>
  <si>
    <t>QUAY LẠI TRANG CHỦ</t>
  </si>
  <si>
    <t>Tên Chấp hành viên</t>
  </si>
  <si>
    <t xml:space="preserve">Đơn vị báo cáo: </t>
  </si>
  <si>
    <t>CHI CỤC TRƯỞNG</t>
  </si>
  <si>
    <t>Nguyễn Thị Thủy</t>
  </si>
  <si>
    <t>Nguyễn Xuân Tiến</t>
  </si>
  <si>
    <t>Đơn vị báo cáo</t>
  </si>
  <si>
    <t>DANH SÁCH VIỆC, TIỀN THI HÀNH ÁN LIÊN QUAN ĐẾN 
TỔ CHỨC TÍN DỤNG NGÂN HÀNG</t>
  </si>
  <si>
    <t>(Phụ lục ban hành kèm theo Kế hoạch số:         /KH-CTHADS ngày      tháng 9 năm 2014 của Cục Thi hành án dân sự tỉnh Yên Bái)</t>
  </si>
  <si>
    <t>Đơn vị nhận báo cáo</t>
  </si>
  <si>
    <t>Thứ tự số việc</t>
  </si>
  <si>
    <t>Số, ngày, tháng, năm, Tòa án ban hành bản án, quyết định</t>
  </si>
  <si>
    <t>Số, ngày, tháng, năm ban hành quyết định thi hành án</t>
  </si>
  <si>
    <t>Người được thi hành án</t>
  </si>
  <si>
    <t>Người phải thi hành án</t>
  </si>
  <si>
    <t>Số tiền, giá trị tài sản phải thi hành án</t>
  </si>
  <si>
    <t>Số tiền, giá trị tài sản có điều kiện thi hành</t>
  </si>
  <si>
    <t>Số tiền, giá trị tài sản
 không có điều kiện thi hành</t>
  </si>
  <si>
    <t>Chấp hành viên tổ chức thi hành</t>
  </si>
  <si>
    <t>Số tiền, giá trị tài sản đã thi hành án</t>
  </si>
  <si>
    <t>Số tiền, giá trị tài sản có điều kiện 
đang trong quá trình thi hành</t>
  </si>
  <si>
    <t>Hướng giải quyết</t>
  </si>
  <si>
    <t>Nguyên nhân chưa thi hành được</t>
  </si>
  <si>
    <t>Hướng
 giải quyết</t>
  </si>
  <si>
    <t>Tổng cộng</t>
  </si>
  <si>
    <t>….</t>
  </si>
  <si>
    <t>Chi cục THA dân sự huyện Văn Yên</t>
  </si>
  <si>
    <t>Cục THA dân sự tỉnh Yên Bái</t>
  </si>
  <si>
    <t xml:space="preserve">Mới thụ lý </t>
  </si>
  <si>
    <t>Cục THADS rút lên thi hành</t>
  </si>
  <si>
    <t>Tổng số phải thi hành</t>
  </si>
  <si>
    <t>Có điều kiện thi hành</t>
  </si>
  <si>
    <t>Đình chỉ thi hành án</t>
  </si>
  <si>
    <t>Giảm thi hành án</t>
  </si>
  <si>
    <t>Đang thi hành</t>
  </si>
  <si>
    <t>Hoãn thi hành án</t>
  </si>
  <si>
    <t>Tạm đình chỉ thi hành án</t>
  </si>
  <si>
    <t>Trường hợp khác</t>
  </si>
  <si>
    <t>Chưa có điều kiện thi hành</t>
  </si>
  <si>
    <t>Ủy thác thi hành án</t>
  </si>
  <si>
    <t>Ban hành theo TT số: 08/2015/TT-BTP</t>
  </si>
  <si>
    <t>ngày 26 tháng 6 năm 2015</t>
  </si>
  <si>
    <t>Tổng số thụ lý</t>
  </si>
  <si>
    <t>Năm trước
chuyển sang</t>
  </si>
  <si>
    <t xml:space="preserve">Mới
thụ lý
</t>
  </si>
  <si>
    <t>Chia ra</t>
  </si>
  <si>
    <t>Thi hành xong</t>
  </si>
  <si>
    <t>Tạm dừng THA để GQKN</t>
  </si>
  <si>
    <t>Tổng số chuyển kỳ sau</t>
  </si>
  <si>
    <t>Tỷ lệ%: (xong+đình chỉ)/Có điều kiện*100%</t>
  </si>
  <si>
    <t>Chi ra</t>
  </si>
  <si>
    <t>Năm trước chuyển sang</t>
  </si>
  <si>
    <t>Tỷ lệ(%): (xong+đình chỉ+giảm)/Có điều kiện*100%</t>
  </si>
  <si>
    <t>03 tháng / năm 2016</t>
  </si>
  <si>
    <t>Tổng Cục THADS</t>
  </si>
  <si>
    <t>Yên Bái, ngày 07 tháng 01 năm 2016</t>
  </si>
  <si>
    <t>CỤC TRƯỞNG</t>
  </si>
  <si>
    <t>Vũ Hoàng Lương</t>
  </si>
  <si>
    <t>Nguyễn Huy Hải</t>
  </si>
  <si>
    <t>Riêng Cục THADS tỉnh Yên Bái</t>
  </si>
  <si>
    <t>TP Yên Bái</t>
  </si>
  <si>
    <t>Huyện Yên Bình</t>
  </si>
  <si>
    <t xml:space="preserve">Huyện Lục Yên </t>
  </si>
  <si>
    <t>Huyện Trấn Yên</t>
  </si>
  <si>
    <t>Huyện Văn Yên</t>
  </si>
  <si>
    <t xml:space="preserve">Huyện Văn Chấn </t>
  </si>
  <si>
    <t>TX Nghĩa Lộ</t>
  </si>
  <si>
    <t>Huyện Trạm Tấu</t>
  </si>
  <si>
    <t>Mù Cang Chải</t>
  </si>
  <si>
    <t>Cục THADS tỉnh Yên Bái</t>
  </si>
  <si>
    <t>7 tháng năm 2016</t>
  </si>
  <si>
    <t>Yên Bái, ngày 04 tháng 5 năm 2016</t>
  </si>
  <si>
    <t>Yên Bái, ngày 04 tháng 05 năm 2016</t>
  </si>
  <si>
    <t>Yên Bái, ngày 04 tháng 6 năm 2016</t>
  </si>
  <si>
    <t>8 tháng năm 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</si>
</sst>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0.0%"/>
    <numFmt numFmtId="179" formatCode="#,##0.0"/>
    <numFmt numFmtId="180" formatCode="#,##0.000"/>
    <numFmt numFmtId="181" formatCode="0.000"/>
  </numFmts>
  <fonts count="6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.VnTime"/>
      <family val="2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.VnTime"/>
      <family val="2"/>
    </font>
    <font>
      <b/>
      <sz val="9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b/>
      <u val="single"/>
      <sz val="14"/>
      <color indexed="12"/>
      <name val="Times New Roman"/>
      <family val="1"/>
    </font>
    <font>
      <u val="single"/>
      <sz val="10"/>
      <name val="Arial"/>
      <family val="2"/>
    </font>
    <font>
      <b/>
      <sz val="8"/>
      <name val=".VnTime"/>
      <family val="2"/>
    </font>
    <font>
      <b/>
      <sz val="9"/>
      <name val=".VnTime"/>
      <family val="2"/>
    </font>
    <font>
      <b/>
      <sz val="9"/>
      <name val="Arial"/>
      <family val="2"/>
    </font>
    <font>
      <sz val="9"/>
      <name val=".VnTime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1"/>
      <color indexed="8"/>
      <name val="Calibri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Arial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.VnTime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3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2" fillId="24" borderId="11" xfId="54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>
      <alignment horizontal="center"/>
    </xf>
    <xf numFmtId="0" fontId="22" fillId="24" borderId="12" xfId="54" applyFont="1" applyFill="1" applyBorder="1" applyAlignment="1" applyProtection="1">
      <alignment horizontal="center"/>
      <protection/>
    </xf>
    <xf numFmtId="0" fontId="13" fillId="5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11" borderId="13" xfId="0" applyNumberFormat="1" applyFill="1" applyBorder="1" applyAlignment="1">
      <alignment/>
    </xf>
    <xf numFmtId="0" fontId="16" fillId="0" borderId="0" xfId="0" applyFont="1" applyAlignment="1">
      <alignment/>
    </xf>
    <xf numFmtId="49" fontId="13" fillId="11" borderId="12" xfId="0" applyNumberFormat="1" applyFont="1" applyFill="1" applyBorder="1" applyAlignment="1">
      <alignment/>
    </xf>
    <xf numFmtId="49" fontId="13" fillId="11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16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49" fontId="17" fillId="25" borderId="0" xfId="0" applyNumberFormat="1" applyFont="1" applyFill="1" applyBorder="1" applyAlignment="1" applyProtection="1">
      <alignment vertical="center" wrapText="1"/>
      <protection/>
    </xf>
    <xf numFmtId="0" fontId="17" fillId="25" borderId="0" xfId="0" applyNumberFormat="1" applyFont="1" applyFill="1" applyBorder="1" applyAlignment="1" applyProtection="1">
      <alignment horizontal="left" vertical="center" wrapText="1"/>
      <protection/>
    </xf>
    <xf numFmtId="3" fontId="15" fillId="25" borderId="0" xfId="0" applyNumberFormat="1" applyFont="1" applyFill="1" applyBorder="1" applyAlignment="1" applyProtection="1">
      <alignment horizontal="right" vertical="center"/>
      <protection/>
    </xf>
    <xf numFmtId="3" fontId="17" fillId="25" borderId="0" xfId="0" applyNumberFormat="1" applyFont="1" applyFill="1" applyBorder="1" applyAlignment="1" applyProtection="1">
      <alignment horizontal="right" vertical="center"/>
      <protection/>
    </xf>
    <xf numFmtId="3" fontId="17" fillId="25" borderId="0" xfId="63" applyNumberFormat="1" applyFont="1" applyFill="1" applyBorder="1" applyAlignment="1" applyProtection="1">
      <alignment horizontal="right" vertical="center"/>
      <protection/>
    </xf>
    <xf numFmtId="3" fontId="15" fillId="25" borderId="0" xfId="0" applyNumberFormat="1" applyFont="1" applyFill="1" applyBorder="1" applyAlignment="1" applyProtection="1">
      <alignment horizontal="center" vertical="center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3" fontId="9" fillId="25" borderId="0" xfId="0" applyNumberFormat="1" applyFont="1" applyFill="1" applyBorder="1" applyAlignment="1" applyProtection="1">
      <alignment horizontal="right" vertical="center"/>
      <protection/>
    </xf>
    <xf numFmtId="3" fontId="1" fillId="25" borderId="0" xfId="0" applyNumberFormat="1" applyFont="1" applyFill="1" applyBorder="1" applyAlignment="1" applyProtection="1">
      <alignment horizontal="right" vertical="center"/>
      <protection/>
    </xf>
    <xf numFmtId="9" fontId="9" fillId="25" borderId="0" xfId="63" applyFont="1" applyFill="1" applyBorder="1" applyAlignment="1" applyProtection="1">
      <alignment horizontal="right" vertical="center"/>
      <protection/>
    </xf>
    <xf numFmtId="3" fontId="9" fillId="25" borderId="0" xfId="0" applyNumberFormat="1" applyFont="1" applyFill="1" applyBorder="1" applyAlignment="1" applyProtection="1">
      <alignment horizontal="center" vertical="center"/>
      <protection/>
    </xf>
    <xf numFmtId="3" fontId="1" fillId="25" borderId="0" xfId="0" applyNumberFormat="1" applyFont="1" applyFill="1" applyBorder="1" applyAlignment="1" applyProtection="1">
      <alignment horizontal="right" vertical="center"/>
      <protection hidden="1"/>
    </xf>
    <xf numFmtId="3" fontId="17" fillId="25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14" fillId="25" borderId="11" xfId="0" applyNumberFormat="1" applyFont="1" applyFill="1" applyBorder="1" applyAlignment="1" applyProtection="1">
      <alignment horizontal="center" vertical="center"/>
      <protection hidden="1"/>
    </xf>
    <xf numFmtId="0" fontId="14" fillId="25" borderId="14" xfId="0" applyFont="1" applyFill="1" applyBorder="1" applyAlignment="1" applyProtection="1">
      <alignment horizontal="center" vertical="center"/>
      <protection hidden="1"/>
    </xf>
    <xf numFmtId="0" fontId="1" fillId="25" borderId="0" xfId="0" applyFont="1" applyFill="1" applyBorder="1" applyAlignment="1" applyProtection="1">
      <alignment horizontal="center" vertical="center" wrapText="1"/>
      <protection hidden="1"/>
    </xf>
    <xf numFmtId="0" fontId="1" fillId="25" borderId="0" xfId="0" applyFont="1" applyFill="1" applyBorder="1" applyAlignment="1" applyProtection="1">
      <alignment horizontal="left" vertical="center" wrapText="1"/>
      <protection hidden="1"/>
    </xf>
    <xf numFmtId="3" fontId="9" fillId="25" borderId="0" xfId="0" applyNumberFormat="1" applyFont="1" applyFill="1" applyBorder="1" applyAlignment="1" applyProtection="1">
      <alignment horizontal="right" vertical="center"/>
      <protection hidden="1"/>
    </xf>
    <xf numFmtId="9" fontId="9" fillId="25" borderId="0" xfId="63" applyFont="1" applyFill="1" applyBorder="1" applyAlignment="1" applyProtection="1">
      <alignment horizontal="right" vertical="center"/>
      <protection hidden="1"/>
    </xf>
    <xf numFmtId="3" fontId="1" fillId="25" borderId="0" xfId="0" applyNumberFormat="1" applyFont="1" applyFill="1" applyBorder="1" applyAlignment="1" applyProtection="1">
      <alignment horizontal="center" vertical="center"/>
      <protection hidden="1"/>
    </xf>
    <xf numFmtId="3" fontId="9" fillId="25" borderId="0" xfId="0" applyNumberFormat="1" applyFont="1" applyFill="1" applyBorder="1" applyAlignment="1" applyProtection="1">
      <alignment horizontal="center" vertical="center"/>
      <protection hidden="1"/>
    </xf>
    <xf numFmtId="0" fontId="50" fillId="0" borderId="0" xfId="60" applyFont="1" applyAlignment="1">
      <alignment vertical="center" wrapText="1"/>
      <protection/>
    </xf>
    <xf numFmtId="0" fontId="49" fillId="0" borderId="0" xfId="60" applyFont="1" applyAlignment="1">
      <alignment horizontal="center"/>
      <protection/>
    </xf>
    <xf numFmtId="0" fontId="49" fillId="0" borderId="0" xfId="60" applyFont="1">
      <alignment/>
      <protection/>
    </xf>
    <xf numFmtId="0" fontId="49" fillId="0" borderId="0" xfId="60" applyFont="1" applyBorder="1" applyAlignment="1">
      <alignment horizontal="left"/>
      <protection/>
    </xf>
    <xf numFmtId="0" fontId="50" fillId="0" borderId="15" xfId="60" applyFont="1" applyBorder="1" applyAlignment="1">
      <alignment vertical="center" wrapText="1"/>
      <protection/>
    </xf>
    <xf numFmtId="0" fontId="50" fillId="0" borderId="11" xfId="60" applyFont="1" applyBorder="1" applyAlignment="1">
      <alignment horizontal="center" vertical="center" wrapText="1"/>
      <protection/>
    </xf>
    <xf numFmtId="0" fontId="50" fillId="0" borderId="14" xfId="60" applyFont="1" applyBorder="1" applyAlignment="1">
      <alignment horizontal="center" vertical="center" wrapText="1"/>
      <protection/>
    </xf>
    <xf numFmtId="0" fontId="49" fillId="0" borderId="0" xfId="60" applyFont="1" applyAlignment="1">
      <alignment wrapText="1"/>
      <protection/>
    </xf>
    <xf numFmtId="0" fontId="54" fillId="0" borderId="11" xfId="60" applyFont="1" applyBorder="1" applyAlignment="1">
      <alignment horizontal="center" vertical="center" wrapText="1"/>
      <protection/>
    </xf>
    <xf numFmtId="0" fontId="54" fillId="0" borderId="10" xfId="60" applyFont="1" applyBorder="1" applyAlignment="1">
      <alignment horizontal="center" vertical="center" wrapText="1"/>
      <protection/>
    </xf>
    <xf numFmtId="0" fontId="54" fillId="0" borderId="16" xfId="60" applyFont="1" applyBorder="1" applyAlignment="1">
      <alignment horizontal="center" vertical="center" wrapText="1"/>
      <protection/>
    </xf>
    <xf numFmtId="0" fontId="55" fillId="0" borderId="0" xfId="60" applyFont="1" applyAlignment="1">
      <alignment horizontal="center" wrapText="1"/>
      <protection/>
    </xf>
    <xf numFmtId="0" fontId="50" fillId="0" borderId="14" xfId="60" applyFont="1" applyBorder="1" applyAlignment="1">
      <alignment vertical="center" wrapText="1"/>
      <protection/>
    </xf>
    <xf numFmtId="0" fontId="50" fillId="0" borderId="11" xfId="60" applyNumberFormat="1" applyFont="1" applyBorder="1" applyAlignment="1">
      <alignment horizontal="center" vertical="center" wrapText="1"/>
      <protection/>
    </xf>
    <xf numFmtId="0" fontId="49" fillId="0" borderId="12" xfId="60" applyFont="1" applyBorder="1" applyAlignment="1">
      <alignment horizontal="center" vertical="center" wrapText="1"/>
      <protection/>
    </xf>
    <xf numFmtId="49" fontId="56" fillId="0" borderId="11" xfId="60" applyNumberFormat="1" applyFont="1" applyBorder="1" applyAlignment="1">
      <alignment vertical="center" wrapText="1"/>
      <protection/>
    </xf>
    <xf numFmtId="49" fontId="56" fillId="0" borderId="11" xfId="60" applyNumberFormat="1" applyFont="1" applyBorder="1" applyAlignment="1">
      <alignment horizontal="center" vertical="center" wrapText="1"/>
      <protection/>
    </xf>
    <xf numFmtId="0" fontId="56" fillId="0" borderId="11" xfId="60" applyNumberFormat="1" applyFont="1" applyFill="1" applyBorder="1" applyAlignment="1">
      <alignment horizontal="left" vertical="center" wrapText="1"/>
      <protection/>
    </xf>
    <xf numFmtId="49" fontId="56" fillId="0" borderId="11" xfId="60" applyNumberFormat="1" applyFont="1" applyBorder="1" applyAlignment="1">
      <alignment horizontal="left" vertical="center" wrapText="1"/>
      <protection/>
    </xf>
    <xf numFmtId="177" fontId="56" fillId="0" borderId="11" xfId="42" applyNumberFormat="1" applyFont="1" applyBorder="1" applyAlignment="1">
      <alignment vertical="center" wrapText="1"/>
    </xf>
    <xf numFmtId="0" fontId="56" fillId="0" borderId="11" xfId="60" applyNumberFormat="1" applyFont="1" applyBorder="1" applyAlignment="1">
      <alignment horizontal="left" vertical="center" wrapText="1"/>
      <protection/>
    </xf>
    <xf numFmtId="0" fontId="49" fillId="0" borderId="11" xfId="60" applyFont="1" applyBorder="1" applyAlignment="1">
      <alignment wrapText="1"/>
      <protection/>
    </xf>
    <xf numFmtId="177" fontId="56" fillId="0" borderId="11" xfId="42" applyNumberFormat="1" applyFont="1" applyBorder="1" applyAlignment="1">
      <alignment horizontal="left" vertical="center" wrapText="1"/>
    </xf>
    <xf numFmtId="0" fontId="49" fillId="0" borderId="0" xfId="60" applyFont="1" applyAlignment="1">
      <alignment horizontal="center" wrapText="1"/>
      <protection/>
    </xf>
    <xf numFmtId="3" fontId="4" fillId="0" borderId="0" xfId="60" applyNumberFormat="1" applyFont="1" applyFill="1" applyBorder="1" applyAlignment="1">
      <alignment vertical="center"/>
      <protection/>
    </xf>
    <xf numFmtId="3" fontId="24" fillId="0" borderId="0" xfId="60" applyNumberFormat="1" applyFont="1" applyFill="1" applyBorder="1" applyAlignment="1">
      <alignment vertical="center"/>
      <protection/>
    </xf>
    <xf numFmtId="177" fontId="24" fillId="0" borderId="0" xfId="42" applyNumberFormat="1" applyFont="1" applyFill="1" applyBorder="1" applyAlignment="1">
      <alignment vertical="center"/>
    </xf>
    <xf numFmtId="0" fontId="49" fillId="0" borderId="0" xfId="60" applyFont="1" applyBorder="1" applyAlignment="1">
      <alignment horizontal="center" vertical="center" wrapText="1"/>
      <protection/>
    </xf>
    <xf numFmtId="49" fontId="56" fillId="0" borderId="0" xfId="60" applyNumberFormat="1" applyFont="1" applyBorder="1" applyAlignment="1">
      <alignment horizontal="left" vertical="center" wrapText="1"/>
      <protection/>
    </xf>
    <xf numFmtId="49" fontId="56" fillId="0" borderId="0" xfId="60" applyNumberFormat="1" applyFont="1" applyBorder="1" applyAlignment="1">
      <alignment horizontal="center" vertical="center" wrapText="1"/>
      <protection/>
    </xf>
    <xf numFmtId="0" fontId="56" fillId="0" borderId="0" xfId="60" applyNumberFormat="1" applyFont="1" applyFill="1" applyBorder="1" applyAlignment="1">
      <alignment horizontal="left" vertical="center" wrapText="1"/>
      <protection/>
    </xf>
    <xf numFmtId="0" fontId="56" fillId="0" borderId="0" xfId="60" applyNumberFormat="1" applyFont="1" applyBorder="1" applyAlignment="1">
      <alignment horizontal="left" vertical="center" wrapText="1"/>
      <protection/>
    </xf>
    <xf numFmtId="177" fontId="56" fillId="0" borderId="0" xfId="42" applyNumberFormat="1" applyFont="1" applyBorder="1" applyAlignment="1">
      <alignment vertical="center" wrapText="1"/>
    </xf>
    <xf numFmtId="177" fontId="56" fillId="0" borderId="17" xfId="42" applyNumberFormat="1" applyFont="1" applyBorder="1" applyAlignment="1">
      <alignment horizontal="left" vertical="center" wrapText="1"/>
    </xf>
    <xf numFmtId="0" fontId="56" fillId="0" borderId="17" xfId="60" applyNumberFormat="1" applyFont="1" applyBorder="1" applyAlignment="1">
      <alignment horizontal="left" vertical="center" wrapText="1"/>
      <protection/>
    </xf>
    <xf numFmtId="49" fontId="56" fillId="0" borderId="17" xfId="60" applyNumberFormat="1" applyFont="1" applyBorder="1" applyAlignment="1">
      <alignment horizontal="left" vertical="center" wrapText="1"/>
      <protection/>
    </xf>
    <xf numFmtId="0" fontId="49" fillId="0" borderId="17" xfId="60" applyFont="1" applyBorder="1" applyAlignment="1">
      <alignment wrapText="1"/>
      <protection/>
    </xf>
    <xf numFmtId="0" fontId="0" fillId="0" borderId="0" xfId="0" applyFont="1" applyAlignment="1">
      <alignment/>
    </xf>
    <xf numFmtId="49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1" fillId="26" borderId="0" xfId="54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18" fillId="25" borderId="11" xfId="0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49" fontId="2" fillId="25" borderId="0" xfId="0" applyNumberFormat="1" applyFont="1" applyFill="1" applyAlignment="1" applyProtection="1">
      <alignment vertical="center"/>
      <protection hidden="1"/>
    </xf>
    <xf numFmtId="49" fontId="2" fillId="25" borderId="0" xfId="0" applyNumberFormat="1" applyFont="1" applyFill="1" applyBorder="1" applyAlignment="1" applyProtection="1">
      <alignment vertical="center"/>
      <protection hidden="1"/>
    </xf>
    <xf numFmtId="49" fontId="2" fillId="0" borderId="0" xfId="0" applyNumberFormat="1" applyFont="1" applyBorder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Alignment="1" applyProtection="1">
      <alignment vertical="center"/>
      <protection hidden="1"/>
    </xf>
    <xf numFmtId="49" fontId="8" fillId="0" borderId="0" xfId="0" applyNumberFormat="1" applyFont="1" applyAlignment="1" applyProtection="1">
      <alignment vertical="center"/>
      <protection hidden="1"/>
    </xf>
    <xf numFmtId="49" fontId="2" fillId="25" borderId="15" xfId="0" applyNumberFormat="1" applyFont="1" applyFill="1" applyBorder="1" applyAlignment="1" applyProtection="1">
      <alignment vertical="center"/>
      <protection hidden="1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" fontId="17" fillId="25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 applyProtection="1">
      <alignment vertical="center"/>
      <protection hidden="1"/>
    </xf>
    <xf numFmtId="0" fontId="18" fillId="25" borderId="18" xfId="0" applyFont="1" applyFill="1" applyBorder="1" applyAlignment="1" applyProtection="1">
      <alignment horizontal="center" vertical="center" wrapText="1"/>
      <protection hidden="1"/>
    </xf>
    <xf numFmtId="0" fontId="18" fillId="25" borderId="19" xfId="0" applyFont="1" applyFill="1" applyBorder="1" applyAlignment="1" applyProtection="1">
      <alignment horizontal="center" vertical="center" wrapText="1"/>
      <protection hidden="1"/>
    </xf>
    <xf numFmtId="0" fontId="18" fillId="25" borderId="19" xfId="0" applyFont="1" applyFill="1" applyBorder="1" applyAlignment="1" applyProtection="1">
      <alignment horizontal="left" vertical="center" wrapText="1"/>
      <protection hidden="1"/>
    </xf>
    <xf numFmtId="3" fontId="23" fillId="25" borderId="19" xfId="0" applyNumberFormat="1" applyFont="1" applyFill="1" applyBorder="1" applyAlignment="1" applyProtection="1">
      <alignment horizontal="right" vertical="center"/>
      <protection hidden="1"/>
    </xf>
    <xf numFmtId="3" fontId="14" fillId="25" borderId="19" xfId="0" applyNumberFormat="1" applyFont="1" applyFill="1" applyBorder="1" applyAlignment="1" applyProtection="1">
      <alignment horizontal="right" vertical="center"/>
      <protection hidden="1"/>
    </xf>
    <xf numFmtId="9" fontId="23" fillId="25" borderId="19" xfId="63" applyFont="1" applyFill="1" applyBorder="1" applyAlignment="1" applyProtection="1">
      <alignment horizontal="right" vertical="center"/>
      <protection hidden="1"/>
    </xf>
    <xf numFmtId="0" fontId="18" fillId="25" borderId="20" xfId="0" applyFont="1" applyFill="1" applyBorder="1" applyAlignment="1" applyProtection="1">
      <alignment horizontal="center" vertical="center" wrapText="1"/>
      <protection hidden="1"/>
    </xf>
    <xf numFmtId="0" fontId="18" fillId="25" borderId="20" xfId="0" applyFont="1" applyFill="1" applyBorder="1" applyAlignment="1" applyProtection="1">
      <alignment horizontal="left" vertical="center" wrapText="1"/>
      <protection hidden="1"/>
    </xf>
    <xf numFmtId="3" fontId="23" fillId="25" borderId="20" xfId="0" applyNumberFormat="1" applyFont="1" applyFill="1" applyBorder="1" applyAlignment="1" applyProtection="1">
      <alignment horizontal="right" vertical="center"/>
      <protection hidden="1"/>
    </xf>
    <xf numFmtId="3" fontId="14" fillId="25" borderId="20" xfId="0" applyNumberFormat="1" applyFont="1" applyFill="1" applyBorder="1" applyAlignment="1" applyProtection="1">
      <alignment horizontal="right" vertical="center"/>
      <protection hidden="1"/>
    </xf>
    <xf numFmtId="9" fontId="23" fillId="25" borderId="20" xfId="63" applyFont="1" applyFill="1" applyBorder="1" applyAlignment="1" applyProtection="1">
      <alignment horizontal="right" vertical="center"/>
      <protection hidden="1"/>
    </xf>
    <xf numFmtId="3" fontId="2" fillId="25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25" borderId="0" xfId="0" applyFont="1" applyFill="1" applyAlignment="1" applyProtection="1">
      <alignment vertical="center"/>
      <protection hidden="1"/>
    </xf>
    <xf numFmtId="3" fontId="2" fillId="25" borderId="0" xfId="0" applyNumberFormat="1" applyFont="1" applyFill="1" applyAlignment="1" applyProtection="1">
      <alignment vertical="center"/>
      <protection hidden="1"/>
    </xf>
    <xf numFmtId="3" fontId="2" fillId="25" borderId="15" xfId="0" applyNumberFormat="1" applyFont="1" applyFill="1" applyBorder="1" applyAlignment="1" applyProtection="1">
      <alignment vertical="center"/>
      <protection hidden="1"/>
    </xf>
    <xf numFmtId="3" fontId="2" fillId="25" borderId="15" xfId="0" applyNumberFormat="1" applyFont="1" applyFill="1" applyBorder="1" applyAlignment="1" applyProtection="1">
      <alignment horizontal="left" vertical="center"/>
      <protection hidden="1"/>
    </xf>
    <xf numFmtId="0" fontId="1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3" fontId="18" fillId="25" borderId="11" xfId="0" applyNumberFormat="1" applyFont="1" applyFill="1" applyBorder="1" applyAlignment="1" applyProtection="1">
      <alignment horizontal="center" vertical="center" wrapText="1"/>
      <protection hidden="1"/>
    </xf>
    <xf numFmtId="0" fontId="18" fillId="25" borderId="21" xfId="0" applyFont="1" applyFill="1" applyBorder="1" applyAlignment="1" applyProtection="1">
      <alignment horizontal="center" vertical="center" wrapText="1"/>
      <protection hidden="1"/>
    </xf>
    <xf numFmtId="0" fontId="18" fillId="25" borderId="21" xfId="0" applyFont="1" applyFill="1" applyBorder="1" applyAlignment="1" applyProtection="1">
      <alignment horizontal="left" vertical="center" wrapText="1"/>
      <protection hidden="1"/>
    </xf>
    <xf numFmtId="3" fontId="23" fillId="25" borderId="21" xfId="0" applyNumberFormat="1" applyFont="1" applyFill="1" applyBorder="1" applyAlignment="1" applyProtection="1">
      <alignment horizontal="right" vertical="center"/>
      <protection hidden="1"/>
    </xf>
    <xf numFmtId="3" fontId="14" fillId="25" borderId="21" xfId="0" applyNumberFormat="1" applyFont="1" applyFill="1" applyBorder="1" applyAlignment="1" applyProtection="1">
      <alignment horizontal="right" vertical="center"/>
      <protection hidden="1"/>
    </xf>
    <xf numFmtId="9" fontId="23" fillId="25" borderId="21" xfId="63" applyFont="1" applyFill="1" applyBorder="1" applyAlignment="1" applyProtection="1">
      <alignment horizontal="right" vertical="center"/>
      <protection hidden="1"/>
    </xf>
    <xf numFmtId="49" fontId="17" fillId="25" borderId="18" xfId="0" applyNumberFormat="1" applyFont="1" applyFill="1" applyBorder="1" applyAlignment="1" applyProtection="1">
      <alignment horizontal="center" vertical="center" wrapText="1"/>
      <protection hidden="1"/>
    </xf>
    <xf numFmtId="49" fontId="17" fillId="25" borderId="19" xfId="0" applyNumberFormat="1" applyFont="1" applyFill="1" applyBorder="1" applyAlignment="1" applyProtection="1">
      <alignment horizontal="center" vertical="center" wrapText="1"/>
      <protection hidden="1"/>
    </xf>
    <xf numFmtId="0" fontId="17" fillId="25" borderId="19" xfId="0" applyNumberFormat="1" applyFont="1" applyFill="1" applyBorder="1" applyAlignment="1" applyProtection="1">
      <alignment horizontal="left" vertical="center" wrapText="1"/>
      <protection hidden="1"/>
    </xf>
    <xf numFmtId="3" fontId="24" fillId="25" borderId="19" xfId="0" applyNumberFormat="1" applyFont="1" applyFill="1" applyBorder="1" applyAlignment="1" applyProtection="1">
      <alignment horizontal="center" vertical="center"/>
      <protection hidden="1"/>
    </xf>
    <xf numFmtId="3" fontId="26" fillId="25" borderId="19" xfId="0" applyNumberFormat="1" applyFont="1" applyFill="1" applyBorder="1" applyAlignment="1" applyProtection="1">
      <alignment horizontal="center" vertical="center"/>
      <protection hidden="1"/>
    </xf>
    <xf numFmtId="3" fontId="26" fillId="27" borderId="19" xfId="0" applyNumberFormat="1" applyFont="1" applyFill="1" applyBorder="1" applyAlignment="1" applyProtection="1">
      <alignment horizontal="center" vertical="center"/>
      <protection hidden="1"/>
    </xf>
    <xf numFmtId="49" fontId="17" fillId="25" borderId="20" xfId="0" applyNumberFormat="1" applyFont="1" applyFill="1" applyBorder="1" applyAlignment="1" applyProtection="1">
      <alignment horizontal="center" vertical="center" wrapText="1"/>
      <protection hidden="1"/>
    </xf>
    <xf numFmtId="0" fontId="17" fillId="25" borderId="20" xfId="0" applyNumberFormat="1" applyFont="1" applyFill="1" applyBorder="1" applyAlignment="1" applyProtection="1">
      <alignment horizontal="left" vertical="center" wrapText="1"/>
      <protection hidden="1"/>
    </xf>
    <xf numFmtId="3" fontId="24" fillId="25" borderId="20" xfId="0" applyNumberFormat="1" applyFont="1" applyFill="1" applyBorder="1" applyAlignment="1" applyProtection="1">
      <alignment horizontal="center" vertical="center"/>
      <protection hidden="1"/>
    </xf>
    <xf numFmtId="3" fontId="26" fillId="25" borderId="20" xfId="0" applyNumberFormat="1" applyFont="1" applyFill="1" applyBorder="1" applyAlignment="1" applyProtection="1">
      <alignment horizontal="center" vertical="center"/>
      <protection hidden="1"/>
    </xf>
    <xf numFmtId="3" fontId="26" fillId="27" borderId="20" xfId="0" applyNumberFormat="1" applyFont="1" applyFill="1" applyBorder="1" applyAlignment="1" applyProtection="1">
      <alignment horizontal="center" vertical="center"/>
      <protection hidden="1"/>
    </xf>
    <xf numFmtId="49" fontId="17" fillId="25" borderId="21" xfId="0" applyNumberFormat="1" applyFont="1" applyFill="1" applyBorder="1" applyAlignment="1" applyProtection="1">
      <alignment horizontal="center" vertical="center" wrapText="1"/>
      <protection hidden="1"/>
    </xf>
    <xf numFmtId="0" fontId="17" fillId="25" borderId="21" xfId="0" applyNumberFormat="1" applyFont="1" applyFill="1" applyBorder="1" applyAlignment="1" applyProtection="1">
      <alignment horizontal="left" vertical="center" wrapText="1"/>
      <protection hidden="1"/>
    </xf>
    <xf numFmtId="3" fontId="24" fillId="25" borderId="21" xfId="0" applyNumberFormat="1" applyFont="1" applyFill="1" applyBorder="1" applyAlignment="1" applyProtection="1">
      <alignment horizontal="center" vertical="center"/>
      <protection hidden="1"/>
    </xf>
    <xf numFmtId="3" fontId="26" fillId="25" borderId="21" xfId="0" applyNumberFormat="1" applyFont="1" applyFill="1" applyBorder="1" applyAlignment="1" applyProtection="1">
      <alignment horizontal="center" vertical="center"/>
      <protection hidden="1"/>
    </xf>
    <xf numFmtId="3" fontId="26" fillId="27" borderId="21" xfId="0" applyNumberFormat="1" applyFont="1" applyFill="1" applyBorder="1" applyAlignment="1" applyProtection="1">
      <alignment horizontal="center" vertical="center"/>
      <protection hidden="1"/>
    </xf>
    <xf numFmtId="9" fontId="14" fillId="25" borderId="11" xfId="63" applyFont="1" applyFill="1" applyBorder="1" applyAlignment="1" applyProtection="1">
      <alignment horizontal="right" vertical="center"/>
      <protection hidden="1"/>
    </xf>
    <xf numFmtId="9" fontId="14" fillId="25" borderId="18" xfId="63" applyFont="1" applyFill="1" applyBorder="1" applyAlignment="1" applyProtection="1">
      <alignment horizontal="right" vertical="center"/>
      <protection hidden="1"/>
    </xf>
    <xf numFmtId="9" fontId="14" fillId="25" borderId="19" xfId="63" applyFont="1" applyFill="1" applyBorder="1" applyAlignment="1" applyProtection="1">
      <alignment horizontal="right" vertical="center"/>
      <protection hidden="1"/>
    </xf>
    <xf numFmtId="9" fontId="14" fillId="25" borderId="20" xfId="63" applyFont="1" applyFill="1" applyBorder="1" applyAlignment="1" applyProtection="1">
      <alignment horizontal="right" vertical="center"/>
      <protection hidden="1"/>
    </xf>
    <xf numFmtId="0" fontId="15" fillId="25" borderId="18" xfId="0" applyNumberFormat="1" applyFont="1" applyFill="1" applyBorder="1" applyAlignment="1" applyProtection="1">
      <alignment horizontal="left" vertical="center" wrapText="1"/>
      <protection hidden="1"/>
    </xf>
    <xf numFmtId="0" fontId="15" fillId="25" borderId="19" xfId="0" applyNumberFormat="1" applyFont="1" applyFill="1" applyBorder="1" applyAlignment="1" applyProtection="1">
      <alignment horizontal="left" vertical="center" wrapText="1"/>
      <protection hidden="1"/>
    </xf>
    <xf numFmtId="0" fontId="15" fillId="25" borderId="20" xfId="0" applyNumberFormat="1" applyFont="1" applyFill="1" applyBorder="1" applyAlignment="1" applyProtection="1">
      <alignment horizontal="left" vertical="center" wrapText="1"/>
      <protection hidden="1"/>
    </xf>
    <xf numFmtId="0" fontId="15" fillId="25" borderId="0" xfId="0" applyNumberFormat="1" applyFont="1" applyFill="1" applyBorder="1" applyAlignment="1" applyProtection="1">
      <alignment horizontal="left" vertical="center" wrapText="1"/>
      <protection/>
    </xf>
    <xf numFmtId="3" fontId="15" fillId="25" borderId="0" xfId="0" applyNumberFormat="1" applyFont="1" applyFill="1" applyBorder="1" applyAlignment="1" applyProtection="1">
      <alignment vertical="center"/>
      <protection/>
    </xf>
    <xf numFmtId="178" fontId="59" fillId="0" borderId="11" xfId="0" applyNumberFormat="1" applyFont="1" applyBorder="1" applyAlignment="1">
      <alignment/>
    </xf>
    <xf numFmtId="178" fontId="59" fillId="0" borderId="11" xfId="0" applyNumberFormat="1" applyFont="1" applyFill="1" applyBorder="1" applyAlignment="1">
      <alignment/>
    </xf>
    <xf numFmtId="3" fontId="58" fillId="25" borderId="11" xfId="0" applyNumberFormat="1" applyFont="1" applyFill="1" applyBorder="1" applyAlignment="1" applyProtection="1">
      <alignment vertical="center"/>
      <protection hidden="1"/>
    </xf>
    <xf numFmtId="3" fontId="59" fillId="0" borderId="11" xfId="0" applyNumberFormat="1" applyFont="1" applyBorder="1" applyAlignment="1">
      <alignment/>
    </xf>
    <xf numFmtId="3" fontId="59" fillId="0" borderId="11" xfId="0" applyNumberFormat="1" applyFont="1" applyFill="1" applyBorder="1" applyAlignment="1">
      <alignment/>
    </xf>
    <xf numFmtId="3" fontId="58" fillId="25" borderId="14" xfId="0" applyNumberFormat="1" applyFont="1" applyFill="1" applyBorder="1" applyAlignment="1" applyProtection="1">
      <alignment vertical="center"/>
      <protection hidden="1"/>
    </xf>
    <xf numFmtId="3" fontId="59" fillId="28" borderId="11" xfId="0" applyNumberFormat="1" applyFont="1" applyFill="1" applyBorder="1" applyAlignment="1">
      <alignment/>
    </xf>
    <xf numFmtId="3" fontId="20" fillId="28" borderId="11" xfId="0" applyNumberFormat="1" applyFont="1" applyFill="1" applyBorder="1" applyAlignment="1">
      <alignment/>
    </xf>
    <xf numFmtId="3" fontId="63" fillId="28" borderId="11" xfId="0" applyNumberFormat="1" applyFont="1" applyFill="1" applyBorder="1" applyAlignment="1">
      <alignment/>
    </xf>
    <xf numFmtId="3" fontId="24" fillId="25" borderId="11" xfId="0" applyNumberFormat="1" applyFont="1" applyFill="1" applyBorder="1" applyAlignment="1" applyProtection="1">
      <alignment horizontal="right" vertical="center"/>
      <protection hidden="1"/>
    </xf>
    <xf numFmtId="3" fontId="24" fillId="25" borderId="14" xfId="0" applyNumberFormat="1" applyFont="1" applyFill="1" applyBorder="1" applyAlignment="1" applyProtection="1">
      <alignment horizontal="right" vertical="center"/>
      <protection hidden="1"/>
    </xf>
    <xf numFmtId="3" fontId="26" fillId="25" borderId="11" xfId="0" applyNumberFormat="1" applyFont="1" applyFill="1" applyBorder="1" applyAlignment="1" applyProtection="1">
      <alignment horizontal="right" vertical="center"/>
      <protection hidden="1"/>
    </xf>
    <xf numFmtId="3" fontId="64" fillId="0" borderId="11" xfId="0" applyNumberFormat="1" applyFont="1" applyBorder="1" applyAlignment="1">
      <alignment/>
    </xf>
    <xf numFmtId="3" fontId="64" fillId="28" borderId="11" xfId="0" applyNumberFormat="1" applyFont="1" applyFill="1" applyBorder="1" applyAlignment="1">
      <alignment/>
    </xf>
    <xf numFmtId="3" fontId="24" fillId="25" borderId="19" xfId="0" applyNumberFormat="1" applyFont="1" applyFill="1" applyBorder="1" applyAlignment="1" applyProtection="1">
      <alignment horizontal="right" vertical="center"/>
      <protection hidden="1"/>
    </xf>
    <xf numFmtId="3" fontId="26" fillId="25" borderId="14" xfId="0" applyNumberFormat="1" applyFont="1" applyFill="1" applyBorder="1" applyAlignment="1" applyProtection="1">
      <alignment horizontal="right" vertical="center"/>
      <protection hidden="1"/>
    </xf>
    <xf numFmtId="3" fontId="24" fillId="25" borderId="20" xfId="0" applyNumberFormat="1" applyFont="1" applyFill="1" applyBorder="1" applyAlignment="1" applyProtection="1">
      <alignment horizontal="right" vertical="center"/>
      <protection hidden="1"/>
    </xf>
    <xf numFmtId="3" fontId="60" fillId="29" borderId="11" xfId="0" applyNumberFormat="1" applyFont="1" applyFill="1" applyBorder="1" applyAlignment="1" applyProtection="1">
      <alignment horizontal="right"/>
      <protection/>
    </xf>
    <xf numFmtId="178" fontId="60" fillId="29" borderId="11" xfId="0" applyNumberFormat="1" applyFont="1" applyFill="1" applyBorder="1" applyAlignment="1" applyProtection="1">
      <alignment horizontal="right"/>
      <protection/>
    </xf>
    <xf numFmtId="3" fontId="27" fillId="0" borderId="0" xfId="0" applyNumberFormat="1" applyFont="1" applyAlignment="1">
      <alignment vertical="center"/>
    </xf>
    <xf numFmtId="0" fontId="13" fillId="3" borderId="0" xfId="0" applyFont="1" applyFill="1" applyAlignment="1">
      <alignment horizontal="center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/>
    </xf>
    <xf numFmtId="49" fontId="5" fillId="0" borderId="0" xfId="0" applyNumberFormat="1" applyFont="1" applyFill="1" applyAlignment="1" applyProtection="1">
      <alignment horizontal="center" vertical="center" wrapText="1"/>
      <protection hidden="1"/>
    </xf>
    <xf numFmtId="0" fontId="2" fillId="30" borderId="0" xfId="0" applyNumberFormat="1" applyFont="1" applyFill="1" applyAlignment="1" applyProtection="1">
      <alignment horizontal="center" vertical="center"/>
      <protection hidden="1"/>
    </xf>
    <xf numFmtId="49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5" fillId="25" borderId="0" xfId="0" applyNumberFormat="1" applyFont="1" applyFill="1" applyAlignment="1" applyProtection="1">
      <alignment horizontal="center" vertical="center"/>
      <protection hidden="1"/>
    </xf>
    <xf numFmtId="49" fontId="9" fillId="25" borderId="12" xfId="0" applyNumberFormat="1" applyFont="1" applyFill="1" applyBorder="1" applyAlignment="1" applyProtection="1">
      <alignment horizontal="center" vertical="center" wrapText="1"/>
      <protection hidden="1"/>
    </xf>
    <xf numFmtId="49" fontId="9" fillId="25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30" borderId="0" xfId="0" applyNumberFormat="1" applyFont="1" applyFill="1" applyAlignment="1" applyProtection="1">
      <alignment horizontal="center" vertical="center"/>
      <protection hidden="1"/>
    </xf>
    <xf numFmtId="0" fontId="2" fillId="30" borderId="0" xfId="0" applyFont="1" applyFill="1" applyAlignment="1" applyProtection="1">
      <alignment horizontal="center" vertical="center"/>
      <protection hidden="1"/>
    </xf>
    <xf numFmtId="0" fontId="9" fillId="0" borderId="11" xfId="0" applyNumberFormat="1" applyFont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horizontal="left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49" fontId="15" fillId="25" borderId="12" xfId="0" applyNumberFormat="1" applyFont="1" applyFill="1" applyBorder="1" applyAlignment="1" applyProtection="1">
      <alignment horizontal="center" vertical="center" wrapText="1"/>
      <protection hidden="1"/>
    </xf>
    <xf numFmtId="49" fontId="15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18" fillId="25" borderId="11" xfId="0" applyFont="1" applyFill="1" applyBorder="1" applyAlignment="1" applyProtection="1">
      <alignment horizontal="center" vertical="center" wrapText="1"/>
      <protection hidden="1"/>
    </xf>
    <xf numFmtId="0" fontId="18" fillId="0" borderId="22" xfId="0" applyFont="1" applyFill="1" applyBorder="1" applyAlignment="1" applyProtection="1">
      <alignment horizontal="center" vertical="center" wrapText="1"/>
      <protection hidden="1"/>
    </xf>
    <xf numFmtId="0" fontId="18" fillId="0" borderId="16" xfId="0" applyFont="1" applyFill="1" applyBorder="1" applyAlignment="1" applyProtection="1">
      <alignment horizontal="center" vertical="center" wrapText="1"/>
      <protection hidden="1"/>
    </xf>
    <xf numFmtId="0" fontId="18" fillId="0" borderId="14" xfId="0" applyFont="1" applyFill="1" applyBorder="1" applyAlignment="1" applyProtection="1">
      <alignment horizontal="center" vertical="center" wrapText="1"/>
      <protection hidden="1"/>
    </xf>
    <xf numFmtId="0" fontId="19" fillId="25" borderId="11" xfId="0" applyFont="1" applyFill="1" applyBorder="1" applyAlignment="1" applyProtection="1">
      <alignment horizontal="center" vertical="center" wrapText="1"/>
      <protection hidden="1"/>
    </xf>
    <xf numFmtId="0" fontId="18" fillId="0" borderId="11" xfId="0" applyFont="1" applyFill="1" applyBorder="1" applyAlignment="1" applyProtection="1">
      <alignment horizontal="center" vertical="center" wrapText="1"/>
      <protection hidden="1"/>
    </xf>
    <xf numFmtId="0" fontId="19" fillId="25" borderId="12" xfId="0" applyFont="1" applyFill="1" applyBorder="1" applyAlignment="1" applyProtection="1">
      <alignment horizontal="center" vertical="center" wrapText="1"/>
      <protection hidden="1"/>
    </xf>
    <xf numFmtId="0" fontId="19" fillId="25" borderId="10" xfId="0" applyFont="1" applyFill="1" applyBorder="1" applyAlignment="1" applyProtection="1">
      <alignment horizontal="center" vertical="center" wrapText="1"/>
      <protection hidden="1"/>
    </xf>
    <xf numFmtId="0" fontId="19" fillId="25" borderId="23" xfId="0" applyFont="1" applyFill="1" applyBorder="1" applyAlignment="1" applyProtection="1">
      <alignment horizontal="center" vertical="center" wrapText="1"/>
      <protection hidden="1"/>
    </xf>
    <xf numFmtId="0" fontId="19" fillId="25" borderId="24" xfId="0" applyFont="1" applyFill="1" applyBorder="1" applyAlignment="1" applyProtection="1">
      <alignment horizontal="center" vertical="center" wrapText="1"/>
      <protection hidden="1"/>
    </xf>
    <xf numFmtId="0" fontId="19" fillId="0" borderId="11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NumberFormat="1" applyFont="1" applyAlignment="1" applyProtection="1">
      <alignment horizontal="left" vertical="center"/>
      <protection hidden="1"/>
    </xf>
    <xf numFmtId="0" fontId="5" fillId="25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NumberFormat="1" applyFont="1" applyAlignment="1" applyProtection="1">
      <alignment horizontal="left" vertical="center"/>
      <protection hidden="1"/>
    </xf>
    <xf numFmtId="0" fontId="57" fillId="0" borderId="0" xfId="60" applyFont="1" applyAlignment="1">
      <alignment horizontal="center"/>
      <protection/>
    </xf>
    <xf numFmtId="0" fontId="49" fillId="0" borderId="0" xfId="60" applyFont="1" applyAlignment="1">
      <alignment horizontal="left"/>
      <protection/>
    </xf>
    <xf numFmtId="0" fontId="49" fillId="0" borderId="0" xfId="60" applyFont="1" applyAlignment="1">
      <alignment horizontal="center"/>
      <protection/>
    </xf>
    <xf numFmtId="0" fontId="52" fillId="0" borderId="15" xfId="60" applyFont="1" applyBorder="1" applyAlignment="1">
      <alignment horizontal="right" vertical="top"/>
      <protection/>
    </xf>
    <xf numFmtId="0" fontId="50" fillId="0" borderId="25" xfId="60" applyFont="1" applyBorder="1" applyAlignment="1">
      <alignment horizontal="center" vertical="center" wrapText="1"/>
      <protection/>
    </xf>
    <xf numFmtId="0" fontId="50" fillId="0" borderId="26" xfId="60" applyFont="1" applyBorder="1" applyAlignment="1">
      <alignment horizontal="center" vertical="center" wrapText="1"/>
      <protection/>
    </xf>
    <xf numFmtId="0" fontId="50" fillId="0" borderId="24" xfId="60" applyFont="1" applyBorder="1" applyAlignment="1">
      <alignment horizontal="center" vertical="center" wrapText="1"/>
      <protection/>
    </xf>
    <xf numFmtId="0" fontId="50" fillId="0" borderId="11" xfId="60" applyFont="1" applyBorder="1" applyAlignment="1">
      <alignment horizontal="center" vertical="top" wrapText="1"/>
      <protection/>
    </xf>
    <xf numFmtId="0" fontId="50" fillId="0" borderId="22" xfId="60" applyFont="1" applyBorder="1" applyAlignment="1">
      <alignment horizontal="center" vertical="center" wrapText="1"/>
      <protection/>
    </xf>
    <xf numFmtId="0" fontId="50" fillId="0" borderId="16" xfId="60" applyFont="1" applyBorder="1" applyAlignment="1">
      <alignment horizontal="center" vertical="center" wrapText="1"/>
      <protection/>
    </xf>
    <xf numFmtId="0" fontId="47" fillId="0" borderId="0" xfId="60" applyFont="1" applyAlignment="1">
      <alignment horizontal="center" vertical="center" wrapText="1"/>
      <protection/>
    </xf>
    <xf numFmtId="0" fontId="49" fillId="0" borderId="0" xfId="60" applyFont="1" applyAlignment="1">
      <alignment horizontal="center" vertical="center" wrapText="1"/>
      <protection/>
    </xf>
    <xf numFmtId="0" fontId="50" fillId="0" borderId="11" xfId="60" applyFont="1" applyBorder="1" applyAlignment="1">
      <alignment horizontal="center" vertical="center" wrapText="1"/>
      <protection/>
    </xf>
    <xf numFmtId="0" fontId="50" fillId="0" borderId="14" xfId="60" applyFont="1" applyBorder="1" applyAlignment="1">
      <alignment horizontal="center" vertical="center" wrapText="1"/>
      <protection/>
    </xf>
    <xf numFmtId="0" fontId="50" fillId="0" borderId="12" xfId="60" applyFont="1" applyBorder="1" applyAlignment="1">
      <alignment horizontal="center" vertical="center" wrapText="1"/>
      <protection/>
    </xf>
    <xf numFmtId="0" fontId="50" fillId="0" borderId="13" xfId="60" applyFont="1" applyBorder="1" applyAlignment="1">
      <alignment horizontal="center" vertical="center" wrapText="1"/>
      <protection/>
    </xf>
    <xf numFmtId="0" fontId="50" fillId="0" borderId="10" xfId="60" applyFont="1" applyBorder="1" applyAlignment="1">
      <alignment horizontal="center" vertical="center" wrapText="1"/>
      <protection/>
    </xf>
    <xf numFmtId="0" fontId="50" fillId="0" borderId="11" xfId="60" applyFont="1" applyBorder="1" applyAlignment="1">
      <alignment horizontal="center" vertical="top"/>
      <protection/>
    </xf>
    <xf numFmtId="0" fontId="49" fillId="0" borderId="0" xfId="60" applyFont="1" applyAlignment="1">
      <alignment horizontal="center" wrapText="1"/>
      <protection/>
    </xf>
    <xf numFmtId="0" fontId="52" fillId="0" borderId="0" xfId="60" applyFont="1" applyBorder="1" applyAlignment="1">
      <alignment horizontal="center" wrapText="1"/>
      <protection/>
    </xf>
    <xf numFmtId="0" fontId="50" fillId="0" borderId="0" xfId="60" applyFont="1" applyBorder="1" applyAlignment="1">
      <alignment horizontal="center" wrapText="1"/>
      <protection/>
    </xf>
    <xf numFmtId="0" fontId="50" fillId="0" borderId="0" xfId="60" applyFont="1" applyAlignment="1">
      <alignment horizontal="center" wrapText="1"/>
      <protection/>
    </xf>
    <xf numFmtId="0" fontId="53" fillId="0" borderId="15" xfId="60" applyFont="1" applyBorder="1" applyAlignment="1">
      <alignment horizontal="center" vertical="top"/>
      <protection/>
    </xf>
    <xf numFmtId="0" fontId="51" fillId="0" borderId="0" xfId="60" applyFont="1" applyAlignment="1">
      <alignment horizontal="center" vertical="center" wrapText="1"/>
      <protection/>
    </xf>
    <xf numFmtId="0" fontId="50" fillId="0" borderId="0" xfId="60" applyFont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_BC tín dụng ngân hàng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247775" y="447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h&#7853;p%20s&#7889;%20li&#7879;u%20CH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bao%20cao%20tin%20dung%20ngan%20hang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o%20cao%20thang\PL%20bao%20cao%20thang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&#225;o%20c&#225;o%20t&#7915;ng%20th&#225;ng,%20th&#225;ng%205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g chủ"/>
      <sheetName val="Biểu 01"/>
      <sheetName val="Phân tích biểu 01"/>
      <sheetName val="Biểu 02"/>
      <sheetName val="Phân tích biểu 02"/>
      <sheetName val="Biểu 3"/>
      <sheetName val="Phân tích biểu 3"/>
      <sheetName val="Biểu 4"/>
      <sheetName val="Phân tích biểu 4"/>
      <sheetName val="Biểu 5"/>
    </sheetNames>
    <sheetDataSet>
      <sheetData sheetId="0">
        <row r="18">
          <cell r="D18">
            <v>11</v>
          </cell>
        </row>
        <row r="19">
          <cell r="D19">
            <v>12</v>
          </cell>
        </row>
        <row r="20">
          <cell r="D20">
            <v>13</v>
          </cell>
        </row>
        <row r="21">
          <cell r="D21">
            <v>14</v>
          </cell>
        </row>
      </sheetData>
      <sheetData sheetId="1">
        <row r="326">
          <cell r="R326">
            <v>0</v>
          </cell>
        </row>
        <row r="327">
          <cell r="R327">
            <v>0</v>
          </cell>
        </row>
        <row r="328">
          <cell r="R328">
            <v>0</v>
          </cell>
        </row>
        <row r="329">
          <cell r="R329">
            <v>0</v>
          </cell>
        </row>
        <row r="330">
          <cell r="R330">
            <v>0</v>
          </cell>
        </row>
        <row r="331">
          <cell r="R331">
            <v>0</v>
          </cell>
        </row>
        <row r="332">
          <cell r="R332">
            <v>0</v>
          </cell>
        </row>
        <row r="333">
          <cell r="R333">
            <v>0</v>
          </cell>
        </row>
        <row r="334">
          <cell r="R334">
            <v>0</v>
          </cell>
        </row>
        <row r="335">
          <cell r="R335">
            <v>0</v>
          </cell>
        </row>
        <row r="336">
          <cell r="R336">
            <v>0</v>
          </cell>
        </row>
        <row r="337">
          <cell r="R337">
            <v>0</v>
          </cell>
        </row>
        <row r="338">
          <cell r="R338">
            <v>0</v>
          </cell>
        </row>
        <row r="339">
          <cell r="R339">
            <v>0</v>
          </cell>
        </row>
        <row r="357">
          <cell r="R357">
            <v>0</v>
          </cell>
        </row>
        <row r="358">
          <cell r="R358">
            <v>0</v>
          </cell>
        </row>
        <row r="359">
          <cell r="R359">
            <v>0</v>
          </cell>
        </row>
        <row r="360">
          <cell r="R360">
            <v>0</v>
          </cell>
        </row>
        <row r="361">
          <cell r="R361">
            <v>0</v>
          </cell>
        </row>
        <row r="362">
          <cell r="R362">
            <v>0</v>
          </cell>
        </row>
        <row r="363">
          <cell r="R363">
            <v>0</v>
          </cell>
        </row>
        <row r="364">
          <cell r="R364">
            <v>0</v>
          </cell>
        </row>
        <row r="365">
          <cell r="R365">
            <v>0</v>
          </cell>
        </row>
        <row r="366">
          <cell r="R366">
            <v>0</v>
          </cell>
        </row>
        <row r="367">
          <cell r="R367">
            <v>0</v>
          </cell>
        </row>
        <row r="368">
          <cell r="R368">
            <v>0</v>
          </cell>
        </row>
        <row r="369">
          <cell r="R369">
            <v>0</v>
          </cell>
        </row>
        <row r="370">
          <cell r="R370">
            <v>0</v>
          </cell>
        </row>
        <row r="388">
          <cell r="R388">
            <v>0</v>
          </cell>
        </row>
        <row r="389">
          <cell r="R389">
            <v>0</v>
          </cell>
        </row>
        <row r="390">
          <cell r="R390">
            <v>0</v>
          </cell>
        </row>
        <row r="391">
          <cell r="R391">
            <v>0</v>
          </cell>
        </row>
        <row r="392">
          <cell r="R392">
            <v>0</v>
          </cell>
        </row>
        <row r="393">
          <cell r="R393">
            <v>0</v>
          </cell>
        </row>
        <row r="394">
          <cell r="R394">
            <v>0</v>
          </cell>
        </row>
        <row r="395">
          <cell r="R395">
            <v>0</v>
          </cell>
        </row>
        <row r="396">
          <cell r="R396">
            <v>0</v>
          </cell>
        </row>
        <row r="397">
          <cell r="R397">
            <v>0</v>
          </cell>
        </row>
        <row r="398">
          <cell r="R398">
            <v>0</v>
          </cell>
        </row>
        <row r="399">
          <cell r="R399">
            <v>0</v>
          </cell>
        </row>
        <row r="400">
          <cell r="R400">
            <v>0</v>
          </cell>
        </row>
        <row r="401">
          <cell r="R401">
            <v>0</v>
          </cell>
        </row>
        <row r="419">
          <cell r="R419">
            <v>0</v>
          </cell>
        </row>
        <row r="420">
          <cell r="R420">
            <v>0</v>
          </cell>
        </row>
        <row r="421">
          <cell r="R421">
            <v>0</v>
          </cell>
        </row>
        <row r="422">
          <cell r="R422">
            <v>0</v>
          </cell>
        </row>
        <row r="423">
          <cell r="R423">
            <v>0</v>
          </cell>
        </row>
        <row r="424">
          <cell r="R424">
            <v>0</v>
          </cell>
        </row>
        <row r="425">
          <cell r="R425">
            <v>0</v>
          </cell>
        </row>
        <row r="426">
          <cell r="R426">
            <v>0</v>
          </cell>
        </row>
        <row r="427">
          <cell r="R427">
            <v>0</v>
          </cell>
        </row>
        <row r="428">
          <cell r="R428">
            <v>0</v>
          </cell>
        </row>
        <row r="429">
          <cell r="R429">
            <v>0</v>
          </cell>
        </row>
        <row r="430">
          <cell r="R430">
            <v>0</v>
          </cell>
        </row>
        <row r="431">
          <cell r="R431">
            <v>0</v>
          </cell>
        </row>
        <row r="432">
          <cell r="R432">
            <v>0</v>
          </cell>
        </row>
      </sheetData>
      <sheetData sheetId="5">
        <row r="336">
          <cell r="R336">
            <v>0</v>
          </cell>
        </row>
        <row r="337">
          <cell r="R337">
            <v>0</v>
          </cell>
        </row>
        <row r="338">
          <cell r="R338">
            <v>0</v>
          </cell>
        </row>
        <row r="339">
          <cell r="R339">
            <v>0</v>
          </cell>
        </row>
        <row r="340">
          <cell r="R340">
            <v>0</v>
          </cell>
        </row>
        <row r="341">
          <cell r="R341">
            <v>0</v>
          </cell>
        </row>
        <row r="342">
          <cell r="R342">
            <v>0</v>
          </cell>
        </row>
        <row r="343">
          <cell r="R343">
            <v>0</v>
          </cell>
        </row>
        <row r="344">
          <cell r="R344">
            <v>0</v>
          </cell>
        </row>
        <row r="345">
          <cell r="R345">
            <v>0</v>
          </cell>
        </row>
        <row r="346">
          <cell r="R346">
            <v>0</v>
          </cell>
        </row>
        <row r="347">
          <cell r="R347">
            <v>0</v>
          </cell>
        </row>
        <row r="348">
          <cell r="R348">
            <v>0</v>
          </cell>
        </row>
        <row r="349">
          <cell r="R349">
            <v>0</v>
          </cell>
        </row>
        <row r="350">
          <cell r="R350">
            <v>0</v>
          </cell>
        </row>
        <row r="368">
          <cell r="R368">
            <v>0</v>
          </cell>
        </row>
        <row r="369">
          <cell r="R369">
            <v>0</v>
          </cell>
        </row>
        <row r="370">
          <cell r="R370">
            <v>0</v>
          </cell>
        </row>
        <row r="371">
          <cell r="R371">
            <v>0</v>
          </cell>
        </row>
        <row r="372">
          <cell r="R372">
            <v>0</v>
          </cell>
        </row>
        <row r="373">
          <cell r="R373">
            <v>0</v>
          </cell>
        </row>
        <row r="374">
          <cell r="R374">
            <v>0</v>
          </cell>
        </row>
        <row r="375">
          <cell r="R375">
            <v>0</v>
          </cell>
        </row>
        <row r="376">
          <cell r="R376">
            <v>0</v>
          </cell>
        </row>
        <row r="377">
          <cell r="R377">
            <v>0</v>
          </cell>
        </row>
        <row r="378">
          <cell r="R378">
            <v>0</v>
          </cell>
        </row>
        <row r="379">
          <cell r="R379">
            <v>0</v>
          </cell>
        </row>
        <row r="380">
          <cell r="R380">
            <v>0</v>
          </cell>
        </row>
        <row r="381">
          <cell r="R381">
            <v>0</v>
          </cell>
        </row>
        <row r="382">
          <cell r="R382">
            <v>0</v>
          </cell>
        </row>
        <row r="400">
          <cell r="R400">
            <v>0</v>
          </cell>
        </row>
        <row r="401">
          <cell r="R401">
            <v>0</v>
          </cell>
        </row>
        <row r="402">
          <cell r="R402">
            <v>0</v>
          </cell>
        </row>
        <row r="403">
          <cell r="R403">
            <v>0</v>
          </cell>
        </row>
        <row r="404">
          <cell r="R404">
            <v>0</v>
          </cell>
        </row>
        <row r="405">
          <cell r="R405">
            <v>0</v>
          </cell>
        </row>
        <row r="406">
          <cell r="R406">
            <v>0</v>
          </cell>
        </row>
        <row r="407">
          <cell r="R407">
            <v>0</v>
          </cell>
        </row>
        <row r="408">
          <cell r="R408">
            <v>0</v>
          </cell>
        </row>
        <row r="409">
          <cell r="R409">
            <v>0</v>
          </cell>
        </row>
        <row r="410">
          <cell r="R410">
            <v>0</v>
          </cell>
        </row>
        <row r="411">
          <cell r="R411">
            <v>0</v>
          </cell>
        </row>
        <row r="412">
          <cell r="R412">
            <v>0</v>
          </cell>
        </row>
        <row r="413">
          <cell r="R413">
            <v>0</v>
          </cell>
        </row>
        <row r="414">
          <cell r="R414">
            <v>0</v>
          </cell>
        </row>
        <row r="432">
          <cell r="R432">
            <v>0</v>
          </cell>
        </row>
        <row r="433">
          <cell r="R433">
            <v>0</v>
          </cell>
        </row>
        <row r="434">
          <cell r="R434">
            <v>0</v>
          </cell>
        </row>
        <row r="435">
          <cell r="R435">
            <v>0</v>
          </cell>
        </row>
        <row r="436">
          <cell r="R436">
            <v>0</v>
          </cell>
        </row>
        <row r="437">
          <cell r="R437">
            <v>0</v>
          </cell>
        </row>
        <row r="438">
          <cell r="R438">
            <v>0</v>
          </cell>
        </row>
        <row r="439">
          <cell r="R439">
            <v>0</v>
          </cell>
        </row>
        <row r="440">
          <cell r="R440">
            <v>0</v>
          </cell>
        </row>
        <row r="441">
          <cell r="R441">
            <v>0</v>
          </cell>
        </row>
        <row r="442">
          <cell r="R442">
            <v>0</v>
          </cell>
        </row>
        <row r="443">
          <cell r="R443">
            <v>0</v>
          </cell>
        </row>
        <row r="444">
          <cell r="R444">
            <v>0</v>
          </cell>
        </row>
        <row r="445">
          <cell r="R445">
            <v>0</v>
          </cell>
        </row>
        <row r="446">
          <cell r="R4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hsach"/>
      <sheetName val="Nguyen_nhan"/>
      <sheetName val="TCTD"/>
      <sheetName val="TK_theonguyennhan"/>
      <sheetName val="TK_theoTCTD"/>
    </sheetNames>
    <sheetDataSet>
      <sheetData sheetId="1">
        <row r="3">
          <cell r="B3" t="str">
            <v>1.Hoãn thi hành án</v>
          </cell>
        </row>
        <row r="4">
          <cell r="B4" t="str">
            <v>2.Tạm đình chỉ thi hành án</v>
          </cell>
        </row>
        <row r="5">
          <cell r="B5" t="str">
            <v>3.Đang áp dụng biện pháp bảo đảm</v>
          </cell>
        </row>
        <row r="6">
          <cell r="B6" t="str">
            <v>4.Bản án tuyên không rõ (đề nghị Tòa án giải thích)</v>
          </cell>
        </row>
        <row r="7">
          <cell r="B7" t="str">
            <v>5.Có nhiều quan điểm khác nhau về việc xử lý tài sản thi hành án</v>
          </cell>
        </row>
        <row r="8">
          <cell r="B8" t="str">
            <v>6.Tài sản kê biên chưa bán được (đang thẩm định giá, đang thông báo, giảm giá tài sản nhiều lần)</v>
          </cell>
        </row>
        <row r="9">
          <cell r="B9" t="str">
            <v>7.Đang chia tài sản chung</v>
          </cell>
        </row>
        <row r="10">
          <cell r="B10" t="str">
            <v>8.Trị giá tài sản quá lớn so với số tiền phải thi hành</v>
          </cell>
        </row>
        <row r="11">
          <cell r="B11" t="str">
            <v>9.Đang trong thời hạn tự nguyện thi hành án</v>
          </cell>
        </row>
        <row r="12">
          <cell r="B12" t="str">
            <v>10.Đang xác minh tài sản thi hành án</v>
          </cell>
        </row>
        <row r="13">
          <cell r="B13" t="str">
            <v>11.Người nước ngoài hiện đang không có mặt tại Việt Nam</v>
          </cell>
        </row>
        <row r="14">
          <cell r="B14" t="str">
            <v>12.Tài sản có tranh chấp (đang khởi kiện)</v>
          </cell>
        </row>
        <row r="15">
          <cell r="B15" t="str">
            <v>13.Các bên thỏa thuận ấn định thời gian trả tiền, xin tự bán tài sản</v>
          </cell>
        </row>
        <row r="16">
          <cell r="B16" t="str">
            <v>14.Lý do khác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1"/>
      <sheetName val="PL2"/>
      <sheetName val="PL3"/>
      <sheetName val="P L4"/>
      <sheetName val="PL5"/>
      <sheetName val="PL 6"/>
      <sheetName val="PL7"/>
      <sheetName val="PL8"/>
      <sheetName val="Biêu viec"/>
      <sheetName val="Bieu tien"/>
      <sheetName val="TIn dung N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IỆC THEO CHV"/>
      <sheetName val="VIỆC THEO ĐƠN VỊ"/>
      <sheetName val="TIỀN THEO CHV"/>
      <sheetName val="TIỀN THEO ĐƠN VỊ"/>
    </sheetNames>
    <sheetDataSet>
      <sheetData sheetId="0">
        <row r="13">
          <cell r="G13">
            <v>0</v>
          </cell>
          <cell r="K13">
            <v>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>
            <v>0.7352941176470589</v>
          </cell>
        </row>
        <row r="23">
          <cell r="C23">
            <v>1093</v>
          </cell>
          <cell r="E23">
            <v>644</v>
          </cell>
          <cell r="F23">
            <v>9</v>
          </cell>
          <cell r="G23">
            <v>0</v>
          </cell>
          <cell r="H23">
            <v>1084</v>
          </cell>
          <cell r="I23">
            <v>765</v>
          </cell>
          <cell r="J23">
            <v>471</v>
          </cell>
          <cell r="K23">
            <v>16</v>
          </cell>
          <cell r="L23">
            <v>272</v>
          </cell>
          <cell r="M23">
            <v>4</v>
          </cell>
          <cell r="N23">
            <v>2</v>
          </cell>
          <cell r="O23">
            <v>0</v>
          </cell>
          <cell r="P23">
            <v>0</v>
          </cell>
          <cell r="Q23">
            <v>319</v>
          </cell>
          <cell r="R23">
            <v>597</v>
          </cell>
          <cell r="S23">
            <v>0.6366013071895424</v>
          </cell>
        </row>
        <row r="31">
          <cell r="C31">
            <v>463</v>
          </cell>
          <cell r="E31">
            <v>367</v>
          </cell>
          <cell r="F31">
            <v>3</v>
          </cell>
          <cell r="G31">
            <v>0</v>
          </cell>
          <cell r="H31">
            <v>460</v>
          </cell>
          <cell r="I31">
            <v>383</v>
          </cell>
          <cell r="J31">
            <v>278</v>
          </cell>
          <cell r="K31">
            <v>3</v>
          </cell>
          <cell r="L31">
            <v>102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77</v>
          </cell>
          <cell r="R31">
            <v>179</v>
          </cell>
          <cell r="S31">
            <v>0.7336814621409922</v>
          </cell>
        </row>
        <row r="37">
          <cell r="C37">
            <v>389</v>
          </cell>
          <cell r="E37">
            <v>337</v>
          </cell>
          <cell r="F37">
            <v>2</v>
          </cell>
          <cell r="G37">
            <v>0</v>
          </cell>
          <cell r="H37">
            <v>387</v>
          </cell>
          <cell r="I37">
            <v>361</v>
          </cell>
          <cell r="J37">
            <v>299</v>
          </cell>
          <cell r="K37">
            <v>12</v>
          </cell>
          <cell r="L37">
            <v>50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26</v>
          </cell>
          <cell r="R37">
            <v>76</v>
          </cell>
          <cell r="S37">
            <v>0.8614958448753463</v>
          </cell>
        </row>
        <row r="42">
          <cell r="C42">
            <v>441</v>
          </cell>
          <cell r="E42">
            <v>251</v>
          </cell>
          <cell r="F42">
            <v>3</v>
          </cell>
          <cell r="G42">
            <v>0</v>
          </cell>
          <cell r="H42">
            <v>438</v>
          </cell>
          <cell r="I42">
            <v>296</v>
          </cell>
          <cell r="J42">
            <v>210</v>
          </cell>
          <cell r="K42">
            <v>3</v>
          </cell>
          <cell r="L42">
            <v>69</v>
          </cell>
          <cell r="M42">
            <v>14</v>
          </cell>
          <cell r="N42">
            <v>0</v>
          </cell>
          <cell r="O42">
            <v>0</v>
          </cell>
          <cell r="P42">
            <v>0</v>
          </cell>
          <cell r="Q42">
            <v>142</v>
          </cell>
          <cell r="R42">
            <v>225</v>
          </cell>
          <cell r="S42">
            <v>0.7195945945945946</v>
          </cell>
        </row>
        <row r="46">
          <cell r="C46">
            <v>621</v>
          </cell>
          <cell r="E46">
            <v>460</v>
          </cell>
          <cell r="F46">
            <v>4</v>
          </cell>
          <cell r="G46">
            <v>0</v>
          </cell>
          <cell r="H46">
            <v>617</v>
          </cell>
          <cell r="I46">
            <v>493</v>
          </cell>
          <cell r="J46">
            <v>406</v>
          </cell>
          <cell r="K46">
            <v>7</v>
          </cell>
          <cell r="L46">
            <v>79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124</v>
          </cell>
          <cell r="R46">
            <v>204</v>
          </cell>
          <cell r="S46">
            <v>0.8377281947261663</v>
          </cell>
        </row>
        <row r="52">
          <cell r="C52">
            <v>568</v>
          </cell>
          <cell r="E52">
            <v>436</v>
          </cell>
          <cell r="F52">
            <v>0</v>
          </cell>
          <cell r="G52">
            <v>0</v>
          </cell>
          <cell r="H52">
            <v>568</v>
          </cell>
          <cell r="I52">
            <v>484</v>
          </cell>
          <cell r="J52">
            <v>418</v>
          </cell>
          <cell r="K52">
            <v>13</v>
          </cell>
          <cell r="L52">
            <v>52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84</v>
          </cell>
          <cell r="R52">
            <v>137</v>
          </cell>
          <cell r="S52">
            <v>0.890495867768595</v>
          </cell>
        </row>
        <row r="59">
          <cell r="C59">
            <v>238</v>
          </cell>
          <cell r="E59">
            <v>186</v>
          </cell>
          <cell r="F59">
            <v>7</v>
          </cell>
          <cell r="G59">
            <v>0</v>
          </cell>
          <cell r="H59">
            <v>231</v>
          </cell>
          <cell r="I59">
            <v>183</v>
          </cell>
          <cell r="J59">
            <v>168</v>
          </cell>
          <cell r="K59">
            <v>2</v>
          </cell>
          <cell r="L59">
            <v>13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48</v>
          </cell>
          <cell r="R59">
            <v>61</v>
          </cell>
          <cell r="S59">
            <v>0.9289617486338798</v>
          </cell>
        </row>
        <row r="64">
          <cell r="C64">
            <v>107</v>
          </cell>
          <cell r="E64">
            <v>87</v>
          </cell>
          <cell r="F64">
            <v>0</v>
          </cell>
          <cell r="G64">
            <v>0</v>
          </cell>
          <cell r="H64">
            <v>107</v>
          </cell>
          <cell r="I64">
            <v>92</v>
          </cell>
          <cell r="J64">
            <v>81</v>
          </cell>
          <cell r="K64">
            <v>1</v>
          </cell>
          <cell r="L64">
            <v>10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15</v>
          </cell>
          <cell r="R64">
            <v>25</v>
          </cell>
          <cell r="S64">
            <v>0.8913043478260869</v>
          </cell>
        </row>
        <row r="67">
          <cell r="C67">
            <v>146</v>
          </cell>
          <cell r="E67">
            <v>107</v>
          </cell>
          <cell r="F67">
            <v>2</v>
          </cell>
          <cell r="G67">
            <v>0</v>
          </cell>
          <cell r="H67">
            <v>144</v>
          </cell>
          <cell r="I67">
            <v>98</v>
          </cell>
          <cell r="J67">
            <v>86</v>
          </cell>
          <cell r="K67">
            <v>2</v>
          </cell>
          <cell r="L67">
            <v>10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46</v>
          </cell>
          <cell r="R67">
            <v>56</v>
          </cell>
          <cell r="S67">
            <v>0.8979591836734694</v>
          </cell>
        </row>
      </sheetData>
      <sheetData sheetId="2">
        <row r="13">
          <cell r="E13">
            <v>1234254</v>
          </cell>
          <cell r="F13">
            <v>230056</v>
          </cell>
          <cell r="G13">
            <v>0</v>
          </cell>
          <cell r="H13">
            <v>2464202</v>
          </cell>
          <cell r="I13">
            <v>2169210</v>
          </cell>
          <cell r="J13">
            <v>961879</v>
          </cell>
          <cell r="K13">
            <v>15337</v>
          </cell>
          <cell r="L13">
            <v>0</v>
          </cell>
          <cell r="M13">
            <v>1191994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294992</v>
          </cell>
        </row>
        <row r="23">
          <cell r="E23">
            <v>58198283</v>
          </cell>
          <cell r="F23">
            <v>95120</v>
          </cell>
          <cell r="G23">
            <v>0</v>
          </cell>
          <cell r="H23">
            <v>115829685</v>
          </cell>
          <cell r="I23">
            <v>81079966</v>
          </cell>
          <cell r="J23">
            <v>4021682</v>
          </cell>
          <cell r="K23">
            <v>298390</v>
          </cell>
          <cell r="L23">
            <v>18137</v>
          </cell>
          <cell r="M23">
            <v>58952926</v>
          </cell>
          <cell r="N23">
            <v>4229032</v>
          </cell>
          <cell r="O23">
            <v>13559799</v>
          </cell>
          <cell r="P23">
            <v>0</v>
          </cell>
          <cell r="Q23">
            <v>0</v>
          </cell>
          <cell r="R23">
            <v>34749719</v>
          </cell>
        </row>
        <row r="31">
          <cell r="E31">
            <v>5892390</v>
          </cell>
          <cell r="F31">
            <v>11867</v>
          </cell>
          <cell r="G31">
            <v>0</v>
          </cell>
          <cell r="H31">
            <v>7773037</v>
          </cell>
          <cell r="I31">
            <v>2977541</v>
          </cell>
          <cell r="J31">
            <v>430694</v>
          </cell>
          <cell r="K31">
            <v>42527</v>
          </cell>
          <cell r="L31">
            <v>0</v>
          </cell>
          <cell r="M31">
            <v>2504320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4795496</v>
          </cell>
        </row>
        <row r="37">
          <cell r="E37">
            <v>1136831</v>
          </cell>
          <cell r="F37">
            <v>63681</v>
          </cell>
          <cell r="G37">
            <v>0</v>
          </cell>
          <cell r="H37">
            <v>1755384</v>
          </cell>
          <cell r="I37">
            <v>1453595</v>
          </cell>
          <cell r="J37">
            <v>628405</v>
          </cell>
          <cell r="K37">
            <v>79914</v>
          </cell>
          <cell r="L37">
            <v>6100</v>
          </cell>
          <cell r="M37">
            <v>739176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301789</v>
          </cell>
        </row>
        <row r="42">
          <cell r="E42">
            <v>1000156</v>
          </cell>
          <cell r="F42">
            <v>3678</v>
          </cell>
          <cell r="G42">
            <v>0</v>
          </cell>
          <cell r="H42">
            <v>2541574</v>
          </cell>
          <cell r="I42">
            <v>1410156</v>
          </cell>
          <cell r="J42">
            <v>206454</v>
          </cell>
          <cell r="K42">
            <v>159402</v>
          </cell>
          <cell r="L42">
            <v>0</v>
          </cell>
          <cell r="M42">
            <v>963316</v>
          </cell>
          <cell r="N42">
            <v>80984</v>
          </cell>
          <cell r="O42">
            <v>0</v>
          </cell>
          <cell r="P42">
            <v>0</v>
          </cell>
          <cell r="Q42">
            <v>0</v>
          </cell>
          <cell r="R42">
            <v>1131418</v>
          </cell>
        </row>
        <row r="46">
          <cell r="E46">
            <v>1827247</v>
          </cell>
          <cell r="F46">
            <v>52508</v>
          </cell>
          <cell r="G46">
            <v>0</v>
          </cell>
          <cell r="H46">
            <v>5305900</v>
          </cell>
          <cell r="I46">
            <v>1847266</v>
          </cell>
          <cell r="J46">
            <v>977167</v>
          </cell>
          <cell r="K46">
            <v>25748</v>
          </cell>
          <cell r="L46">
            <v>0</v>
          </cell>
          <cell r="M46">
            <v>802351</v>
          </cell>
          <cell r="N46">
            <v>42000</v>
          </cell>
          <cell r="O46">
            <v>0</v>
          </cell>
          <cell r="P46">
            <v>0</v>
          </cell>
          <cell r="Q46">
            <v>0</v>
          </cell>
          <cell r="R46">
            <v>3458634</v>
          </cell>
        </row>
        <row r="52">
          <cell r="E52">
            <v>2388521</v>
          </cell>
          <cell r="F52">
            <v>0</v>
          </cell>
          <cell r="G52">
            <v>0</v>
          </cell>
          <cell r="H52">
            <v>3913410</v>
          </cell>
          <cell r="I52">
            <v>2131312</v>
          </cell>
          <cell r="J52">
            <v>345030</v>
          </cell>
          <cell r="K52">
            <v>53571</v>
          </cell>
          <cell r="L52">
            <v>61372</v>
          </cell>
          <cell r="M52">
            <v>1571405</v>
          </cell>
          <cell r="N52">
            <v>99934</v>
          </cell>
          <cell r="O52">
            <v>0</v>
          </cell>
          <cell r="P52">
            <v>0</v>
          </cell>
          <cell r="Q52">
            <v>0</v>
          </cell>
          <cell r="R52">
            <v>1782098</v>
          </cell>
        </row>
        <row r="59">
          <cell r="E59">
            <v>5659176</v>
          </cell>
          <cell r="F59">
            <v>107251</v>
          </cell>
          <cell r="G59">
            <v>0</v>
          </cell>
          <cell r="H59">
            <v>5996667</v>
          </cell>
          <cell r="I59">
            <v>5563480</v>
          </cell>
          <cell r="J59">
            <v>244015</v>
          </cell>
          <cell r="K59">
            <v>677</v>
          </cell>
          <cell r="L59">
            <v>6490</v>
          </cell>
          <cell r="M59">
            <v>5312298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433187</v>
          </cell>
        </row>
        <row r="64">
          <cell r="E64">
            <v>128341</v>
          </cell>
          <cell r="F64">
            <v>0</v>
          </cell>
          <cell r="G64">
            <v>0</v>
          </cell>
          <cell r="H64">
            <v>284075</v>
          </cell>
          <cell r="I64">
            <v>177045</v>
          </cell>
          <cell r="J64">
            <v>85129</v>
          </cell>
          <cell r="K64">
            <v>2300</v>
          </cell>
          <cell r="L64">
            <v>0</v>
          </cell>
          <cell r="M64">
            <v>89616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107030</v>
          </cell>
        </row>
        <row r="67">
          <cell r="E67">
            <v>545234</v>
          </cell>
          <cell r="F67">
            <v>20000</v>
          </cell>
          <cell r="G67">
            <v>0</v>
          </cell>
          <cell r="H67">
            <v>997402</v>
          </cell>
          <cell r="I67">
            <v>464087</v>
          </cell>
          <cell r="J67">
            <v>284231</v>
          </cell>
          <cell r="K67">
            <v>9720</v>
          </cell>
          <cell r="L67">
            <v>22740</v>
          </cell>
          <cell r="M67">
            <v>147396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533315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29"/>
  <sheetViews>
    <sheetView zoomScalePageLayoutView="0" workbookViewId="0" topLeftCell="A1">
      <selection activeCell="H7" sqref="H7"/>
    </sheetView>
  </sheetViews>
  <sheetFormatPr defaultColWidth="9.140625" defaultRowHeight="12.75"/>
  <cols>
    <col min="2" max="2" width="19.7109375" style="0" customWidth="1"/>
    <col min="4" max="4" width="19.7109375" style="0" customWidth="1"/>
    <col min="6" max="6" width="32.140625" style="0" customWidth="1"/>
  </cols>
  <sheetData>
    <row r="1" spans="2:7" ht="30.75" customHeight="1">
      <c r="B1" s="173" t="s">
        <v>32</v>
      </c>
      <c r="C1" s="173"/>
      <c r="D1" s="173"/>
      <c r="E1" s="173"/>
      <c r="F1" s="173"/>
      <c r="G1" s="6"/>
    </row>
    <row r="2" spans="2:7" ht="18" customHeight="1">
      <c r="B2" s="173" t="s">
        <v>33</v>
      </c>
      <c r="C2" s="173"/>
      <c r="D2" s="173"/>
      <c r="E2" s="173"/>
      <c r="F2" s="173"/>
      <c r="G2" s="6"/>
    </row>
    <row r="3" spans="2:7" ht="18" customHeight="1">
      <c r="B3" s="173" t="s">
        <v>57</v>
      </c>
      <c r="C3" s="173"/>
      <c r="D3" s="173"/>
      <c r="E3" s="173"/>
      <c r="F3" s="173"/>
      <c r="G3" s="6"/>
    </row>
    <row r="4" spans="6:7" ht="26.25" customHeight="1">
      <c r="F4" s="9" t="s">
        <v>111</v>
      </c>
      <c r="G4" s="7"/>
    </row>
    <row r="5" spans="2:7" ht="26.25" customHeight="1">
      <c r="B5" s="177"/>
      <c r="C5" s="177"/>
      <c r="D5" s="10" t="s">
        <v>117</v>
      </c>
      <c r="E5" s="8"/>
      <c r="F5" s="11" t="s">
        <v>112</v>
      </c>
      <c r="G5" s="7"/>
    </row>
    <row r="6" spans="2:7" ht="26.25" customHeight="1">
      <c r="B6" s="174" t="s">
        <v>34</v>
      </c>
      <c r="C6" s="175"/>
      <c r="D6" s="175"/>
      <c r="E6" s="176"/>
      <c r="F6" s="5" t="s">
        <v>35</v>
      </c>
      <c r="G6" s="7"/>
    </row>
    <row r="7" spans="2:6" ht="26.25" customHeight="1">
      <c r="B7" s="2" t="s">
        <v>36</v>
      </c>
      <c r="C7" s="1"/>
      <c r="D7" s="4" t="s">
        <v>49</v>
      </c>
      <c r="E7" s="1"/>
      <c r="F7" s="2" t="s">
        <v>37</v>
      </c>
    </row>
    <row r="8" spans="2:8" ht="26.25" customHeight="1">
      <c r="B8" s="2" t="s">
        <v>38</v>
      </c>
      <c r="C8" s="1"/>
      <c r="D8" s="4" t="s">
        <v>50</v>
      </c>
      <c r="E8" s="1"/>
      <c r="F8" s="2" t="s">
        <v>39</v>
      </c>
      <c r="H8" s="80"/>
    </row>
    <row r="9" spans="2:6" ht="26.25" customHeight="1">
      <c r="B9" s="2" t="s">
        <v>40</v>
      </c>
      <c r="C9" s="1"/>
      <c r="D9" s="4" t="s">
        <v>51</v>
      </c>
      <c r="E9" s="1"/>
      <c r="F9" s="2" t="s">
        <v>41</v>
      </c>
    </row>
    <row r="10" spans="2:6" ht="26.25" customHeight="1">
      <c r="B10" s="2" t="s">
        <v>42</v>
      </c>
      <c r="C10" s="1"/>
      <c r="D10" s="4" t="s">
        <v>52</v>
      </c>
      <c r="E10" s="1"/>
      <c r="F10" s="2" t="s">
        <v>43</v>
      </c>
    </row>
    <row r="11" spans="2:6" ht="26.25" customHeight="1">
      <c r="B11" s="2" t="s">
        <v>44</v>
      </c>
      <c r="C11" s="1"/>
      <c r="D11" s="4" t="s">
        <v>53</v>
      </c>
      <c r="E11" s="1"/>
      <c r="F11" s="3"/>
    </row>
    <row r="12" spans="2:6" ht="26.25" customHeight="1">
      <c r="B12" s="2" t="s">
        <v>45</v>
      </c>
      <c r="C12" s="1"/>
      <c r="D12" s="4" t="s">
        <v>54</v>
      </c>
      <c r="E12" s="1"/>
      <c r="F12" s="3"/>
    </row>
    <row r="13" spans="2:6" ht="26.25" customHeight="1">
      <c r="B13" s="2" t="s">
        <v>46</v>
      </c>
      <c r="C13" s="1"/>
      <c r="D13" s="4" t="s">
        <v>55</v>
      </c>
      <c r="E13" s="1"/>
      <c r="F13" s="3"/>
    </row>
    <row r="14" spans="2:6" ht="26.25" customHeight="1">
      <c r="B14" s="2" t="s">
        <v>47</v>
      </c>
      <c r="C14" s="1"/>
      <c r="D14" s="4" t="s">
        <v>56</v>
      </c>
      <c r="E14" s="1"/>
      <c r="F14" s="2"/>
    </row>
    <row r="15" spans="2:6" ht="26.25" customHeight="1">
      <c r="B15" s="2" t="s">
        <v>48</v>
      </c>
      <c r="C15" s="1"/>
      <c r="D15" s="4"/>
      <c r="E15" s="1"/>
      <c r="F15" s="3"/>
    </row>
    <row r="16" spans="2:6" ht="26.25" customHeight="1">
      <c r="B16" s="3"/>
      <c r="C16" s="1"/>
      <c r="D16" s="4"/>
      <c r="E16" s="1"/>
      <c r="F16" s="3"/>
    </row>
    <row r="17" spans="2:6" ht="26.25" customHeight="1">
      <c r="B17" s="3"/>
      <c r="C17" s="1"/>
      <c r="D17" s="4"/>
      <c r="E17" s="1"/>
      <c r="F17" s="3"/>
    </row>
    <row r="18" spans="2:6" ht="26.25" customHeight="1">
      <c r="B18" s="3"/>
      <c r="C18" s="1"/>
      <c r="D18" s="4"/>
      <c r="E18" s="1"/>
      <c r="F18" s="3"/>
    </row>
    <row r="19" spans="2:6" ht="26.25" customHeight="1">
      <c r="B19" s="3"/>
      <c r="C19" s="1"/>
      <c r="D19" s="4"/>
      <c r="E19" s="1"/>
      <c r="F19" s="3"/>
    </row>
    <row r="20" spans="2:6" ht="26.25" customHeight="1">
      <c r="B20" s="3"/>
      <c r="C20" s="1"/>
      <c r="D20" s="4"/>
      <c r="E20" s="1"/>
      <c r="F20" s="3"/>
    </row>
    <row r="23" spans="2:6" ht="15">
      <c r="B23" s="13" t="s">
        <v>113</v>
      </c>
      <c r="C23" s="17"/>
      <c r="D23" s="17"/>
      <c r="E23" s="9"/>
      <c r="F23" s="13" t="str">
        <f>B23</f>
        <v>Yên Bái, ngày 07 tháng 01 năm 2016</v>
      </c>
    </row>
    <row r="24" spans="2:6" ht="15">
      <c r="B24" s="15" t="s">
        <v>5</v>
      </c>
      <c r="C24" s="18"/>
      <c r="D24" s="18"/>
      <c r="E24" s="14"/>
      <c r="F24" s="15" t="s">
        <v>114</v>
      </c>
    </row>
    <row r="25" spans="2:6" ht="15">
      <c r="B25" s="9"/>
      <c r="C25" s="9"/>
      <c r="D25" s="9"/>
      <c r="E25" s="9"/>
      <c r="F25" s="9"/>
    </row>
    <row r="26" spans="2:6" ht="15">
      <c r="B26" s="9"/>
      <c r="C26" s="9"/>
      <c r="D26" s="9"/>
      <c r="E26" s="9"/>
      <c r="F26" s="9"/>
    </row>
    <row r="27" spans="2:6" ht="15">
      <c r="B27" s="9"/>
      <c r="C27" s="9"/>
      <c r="D27" s="9"/>
      <c r="E27" s="9"/>
      <c r="F27" s="9"/>
    </row>
    <row r="28" spans="2:6" ht="15">
      <c r="B28" s="9"/>
      <c r="C28" s="9"/>
      <c r="D28" s="9"/>
      <c r="E28" s="9"/>
      <c r="F28" s="9"/>
    </row>
    <row r="29" spans="2:6" ht="15.75">
      <c r="B29" s="16" t="s">
        <v>115</v>
      </c>
      <c r="C29" s="19"/>
      <c r="D29" s="19"/>
      <c r="E29" s="12"/>
      <c r="F29" s="16" t="s">
        <v>116</v>
      </c>
    </row>
  </sheetData>
  <sheetProtection/>
  <mergeCells count="5">
    <mergeCell ref="B1:F1"/>
    <mergeCell ref="B2:F2"/>
    <mergeCell ref="B3:F3"/>
    <mergeCell ref="B6:E6"/>
    <mergeCell ref="B5:C5"/>
  </mergeCells>
  <hyperlinks>
    <hyperlink ref="B7" location="'Biểu 01'!A1" display="BIỂU SỐ 01"/>
    <hyperlink ref="B8" location="'Biểu 02'!A1" display="BIỂU SỐ 02"/>
    <hyperlink ref="B9" location="'Biểu 3'!A1" display="BIỂU SỐ 03"/>
    <hyperlink ref="B10" location="'Biểu 4'!A1" display="BIỂU SỐ 04"/>
    <hyperlink ref="B11" location="'Biểu 5'!A1" display="BIỂU SỐ 05"/>
    <hyperlink ref="B12" location="'Biểu 6'!A1" display="BIỂU SỐ 06"/>
    <hyperlink ref="B13" location="'Biểu 7'!A1" display="BIỂU SỐ 07"/>
    <hyperlink ref="B14" location="'Biểu 8'!A1" display="BIỂU SỐ 08"/>
    <hyperlink ref="B15" location="'Biểu 9'!A1" display="BIỂU SỐ 09"/>
    <hyperlink ref="D7" location="'Biểu 10'!A1" display="BIỂU SỐ 10"/>
    <hyperlink ref="D8" location="'Biểu 11'!A1" display="BIỂU SỐ 11"/>
    <hyperlink ref="D9" location="'Biểu 12'!A1" display="BIỂU SỐ 12"/>
    <hyperlink ref="D10" location="'Biểu 15'!A1" display="BIỂU SỐ 15"/>
    <hyperlink ref="D11" location="'Biểu 16'!A1" display="BIỂU SỐ 16"/>
    <hyperlink ref="D12" location="'Biểu 17'!A1" display="BIỂU SỐ 17"/>
    <hyperlink ref="D13" location="'Biểu 18'!A1" display="BIỂU SỐ 18"/>
    <hyperlink ref="D14" location="'Biểu 19'!A1" display="BIỂU SỐ 19"/>
    <hyperlink ref="F7" location="'Phân tích biểu 01'!A1" display="PHÂN TÍCH BIỂU SỐ 01"/>
    <hyperlink ref="F8" location="'Phân tích biểu 02'!A1" display="PHÂN TÍCH BIỂU SỐ 02"/>
    <hyperlink ref="F9" location="'Phân tích biểu 3'!A1" display="PHÂN TÍCH BIỂU SỐ 03"/>
    <hyperlink ref="F10" location="'Phân tích biểu 4'!A1" display="PHÂN TÍCH BIỂU SỐ 04"/>
  </hyperlinks>
  <printOptions/>
  <pageMargins left="0.29" right="0.17" top="0.31" bottom="1" header="0.27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12"/>
  </sheetPr>
  <dimension ref="A1:U34"/>
  <sheetViews>
    <sheetView zoomScalePageLayoutView="0" workbookViewId="0" topLeftCell="A2">
      <selection activeCell="H14" sqref="H14"/>
    </sheetView>
  </sheetViews>
  <sheetFormatPr defaultColWidth="9.140625" defaultRowHeight="12.75"/>
  <cols>
    <col min="1" max="1" width="2.8515625" style="83" customWidth="1"/>
    <col min="2" max="2" width="15.8515625" style="83" customWidth="1"/>
    <col min="3" max="3" width="10.00390625" style="83" customWidth="1"/>
    <col min="4" max="17" width="7.28125" style="83" customWidth="1"/>
    <col min="18" max="18" width="7.7109375" style="83" customWidth="1"/>
    <col min="19" max="19" width="7.28125" style="83" customWidth="1"/>
    <col min="20" max="16384" width="9.140625" style="83" customWidth="1"/>
  </cols>
  <sheetData>
    <row r="1" spans="1:19" ht="18.75">
      <c r="A1" s="86"/>
      <c r="B1" s="82" t="s">
        <v>58</v>
      </c>
      <c r="C1" s="82"/>
      <c r="D1" s="82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16.5">
      <c r="A2" s="88" t="s">
        <v>10</v>
      </c>
      <c r="B2" s="88"/>
      <c r="C2" s="88"/>
      <c r="D2" s="89"/>
      <c r="E2" s="181" t="s">
        <v>11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84" t="s">
        <v>60</v>
      </c>
      <c r="Q2" s="90"/>
      <c r="R2" s="90"/>
      <c r="S2" s="90"/>
    </row>
    <row r="3" spans="1:19" ht="16.5" customHeight="1">
      <c r="A3" s="100" t="s">
        <v>98</v>
      </c>
      <c r="B3" s="88"/>
      <c r="C3" s="88"/>
      <c r="D3" s="88"/>
      <c r="E3" s="178" t="s">
        <v>12</v>
      </c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9" t="s">
        <v>127</v>
      </c>
      <c r="Q3" s="179"/>
      <c r="R3" s="179"/>
      <c r="S3" s="179"/>
    </row>
    <row r="4" spans="1:19" ht="16.5">
      <c r="A4" s="188" t="s">
        <v>99</v>
      </c>
      <c r="B4" s="188"/>
      <c r="C4" s="188"/>
      <c r="D4" s="188"/>
      <c r="E4" s="89"/>
      <c r="F4" s="189" t="s">
        <v>132</v>
      </c>
      <c r="G4" s="189"/>
      <c r="H4" s="189"/>
      <c r="I4" s="189"/>
      <c r="J4" s="189"/>
      <c r="K4" s="189"/>
      <c r="L4" s="189"/>
      <c r="M4" s="189"/>
      <c r="N4" s="189"/>
      <c r="O4" s="189"/>
      <c r="P4" s="84" t="s">
        <v>8</v>
      </c>
      <c r="Q4" s="91"/>
      <c r="R4" s="91"/>
      <c r="S4" s="91"/>
    </row>
    <row r="5" spans="1:19" ht="15.75">
      <c r="A5" s="88" t="s">
        <v>13</v>
      </c>
      <c r="B5" s="88"/>
      <c r="C5" s="88"/>
      <c r="D5" s="88"/>
      <c r="E5" s="88"/>
      <c r="F5" s="88"/>
      <c r="G5" s="92"/>
      <c r="H5" s="92"/>
      <c r="I5" s="92"/>
      <c r="J5" s="92"/>
      <c r="K5" s="92"/>
      <c r="L5" s="92"/>
      <c r="M5" s="92"/>
      <c r="N5" s="93"/>
      <c r="O5" s="93"/>
      <c r="P5" s="184" t="str">
        <f>'Trang chủ'!F5</f>
        <v>Tổng Cục THADS</v>
      </c>
      <c r="Q5" s="185"/>
      <c r="R5" s="185"/>
      <c r="S5" s="185"/>
    </row>
    <row r="6" spans="1:19" ht="13.5" customHeight="1">
      <c r="A6" s="94"/>
      <c r="B6" s="95"/>
      <c r="C6" s="95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96"/>
      <c r="P6" s="96" t="s">
        <v>0</v>
      </c>
      <c r="Q6" s="96"/>
      <c r="R6" s="96"/>
      <c r="S6" s="96"/>
    </row>
    <row r="7" spans="1:19" s="85" customFormat="1" ht="15.75" customHeight="1">
      <c r="A7" s="186" t="s">
        <v>59</v>
      </c>
      <c r="B7" s="186"/>
      <c r="C7" s="187" t="s">
        <v>100</v>
      </c>
      <c r="D7" s="187"/>
      <c r="E7" s="187"/>
      <c r="F7" s="187" t="s">
        <v>97</v>
      </c>
      <c r="G7" s="187" t="s">
        <v>87</v>
      </c>
      <c r="H7" s="187" t="s">
        <v>88</v>
      </c>
      <c r="I7" s="187"/>
      <c r="J7" s="187"/>
      <c r="K7" s="187"/>
      <c r="L7" s="187"/>
      <c r="M7" s="187"/>
      <c r="N7" s="187"/>
      <c r="O7" s="187"/>
      <c r="P7" s="187"/>
      <c r="Q7" s="187"/>
      <c r="R7" s="187" t="s">
        <v>106</v>
      </c>
      <c r="S7" s="180" t="s">
        <v>107</v>
      </c>
    </row>
    <row r="8" spans="1:19" s="85" customFormat="1" ht="19.5" customHeight="1">
      <c r="A8" s="186"/>
      <c r="B8" s="186"/>
      <c r="C8" s="180" t="s">
        <v>14</v>
      </c>
      <c r="D8" s="180" t="s">
        <v>2</v>
      </c>
      <c r="E8" s="180"/>
      <c r="F8" s="187"/>
      <c r="G8" s="187"/>
      <c r="H8" s="180" t="s">
        <v>1</v>
      </c>
      <c r="I8" s="180" t="s">
        <v>89</v>
      </c>
      <c r="J8" s="180"/>
      <c r="K8" s="180"/>
      <c r="L8" s="180"/>
      <c r="M8" s="180"/>
      <c r="N8" s="180"/>
      <c r="O8" s="180"/>
      <c r="P8" s="180"/>
      <c r="Q8" s="180" t="s">
        <v>96</v>
      </c>
      <c r="R8" s="187"/>
      <c r="S8" s="180"/>
    </row>
    <row r="9" spans="1:19" s="85" customFormat="1" ht="16.5" customHeight="1">
      <c r="A9" s="186"/>
      <c r="B9" s="186"/>
      <c r="C9" s="180"/>
      <c r="D9" s="180"/>
      <c r="E9" s="180"/>
      <c r="F9" s="187"/>
      <c r="G9" s="187"/>
      <c r="H9" s="180"/>
      <c r="I9" s="180" t="s">
        <v>1</v>
      </c>
      <c r="J9" s="180" t="s">
        <v>103</v>
      </c>
      <c r="K9" s="180"/>
      <c r="L9" s="180"/>
      <c r="M9" s="180"/>
      <c r="N9" s="180"/>
      <c r="O9" s="180"/>
      <c r="P9" s="180"/>
      <c r="Q9" s="180"/>
      <c r="R9" s="187"/>
      <c r="S9" s="180"/>
    </row>
    <row r="10" spans="1:19" s="85" customFormat="1" ht="70.5" customHeight="1">
      <c r="A10" s="186"/>
      <c r="B10" s="186"/>
      <c r="C10" s="180"/>
      <c r="D10" s="81" t="s">
        <v>101</v>
      </c>
      <c r="E10" s="81" t="s">
        <v>102</v>
      </c>
      <c r="F10" s="187"/>
      <c r="G10" s="187"/>
      <c r="H10" s="180"/>
      <c r="I10" s="180"/>
      <c r="J10" s="81" t="s">
        <v>104</v>
      </c>
      <c r="K10" s="81" t="s">
        <v>90</v>
      </c>
      <c r="L10" s="81" t="s">
        <v>92</v>
      </c>
      <c r="M10" s="81" t="s">
        <v>93</v>
      </c>
      <c r="N10" s="81" t="s">
        <v>94</v>
      </c>
      <c r="O10" s="81" t="s">
        <v>105</v>
      </c>
      <c r="P10" s="81" t="s">
        <v>95</v>
      </c>
      <c r="Q10" s="180"/>
      <c r="R10" s="187"/>
      <c r="S10" s="180"/>
    </row>
    <row r="11" spans="1:19" ht="18.75" customHeight="1">
      <c r="A11" s="182" t="s">
        <v>4</v>
      </c>
      <c r="B11" s="183"/>
      <c r="C11" s="35">
        <v>1</v>
      </c>
      <c r="D11" s="35">
        <v>2</v>
      </c>
      <c r="E11" s="35">
        <v>3</v>
      </c>
      <c r="F11" s="35">
        <v>4</v>
      </c>
      <c r="G11" s="35">
        <v>5</v>
      </c>
      <c r="H11" s="35">
        <v>6</v>
      </c>
      <c r="I11" s="35">
        <v>7</v>
      </c>
      <c r="J11" s="35">
        <v>8</v>
      </c>
      <c r="K11" s="35">
        <v>9</v>
      </c>
      <c r="L11" s="35">
        <v>10</v>
      </c>
      <c r="M11" s="35">
        <v>11</v>
      </c>
      <c r="N11" s="35">
        <v>12</v>
      </c>
      <c r="O11" s="35">
        <v>13</v>
      </c>
      <c r="P11" s="35">
        <v>14</v>
      </c>
      <c r="Q11" s="35">
        <v>15</v>
      </c>
      <c r="R11" s="35">
        <v>16</v>
      </c>
      <c r="S11" s="35">
        <v>17</v>
      </c>
    </row>
    <row r="12" spans="1:19" s="97" customFormat="1" ht="19.5" customHeight="1">
      <c r="A12" s="190" t="s">
        <v>3</v>
      </c>
      <c r="B12" s="191"/>
      <c r="C12" s="170">
        <f>SUM(C13:C22)</f>
        <v>4167</v>
      </c>
      <c r="D12" s="170">
        <f aca="true" t="shared" si="0" ref="D12:R12">SUM(D13:D22)</f>
        <v>1199</v>
      </c>
      <c r="E12" s="170">
        <f t="shared" si="0"/>
        <v>2968</v>
      </c>
      <c r="F12" s="170">
        <f t="shared" si="0"/>
        <v>43</v>
      </c>
      <c r="G12" s="170">
        <f t="shared" si="0"/>
        <v>0</v>
      </c>
      <c r="H12" s="170">
        <f t="shared" si="0"/>
        <v>4124</v>
      </c>
      <c r="I12" s="170">
        <f t="shared" si="0"/>
        <v>3236</v>
      </c>
      <c r="J12" s="170">
        <f t="shared" si="0"/>
        <v>2474</v>
      </c>
      <c r="K12" s="170">
        <f t="shared" si="0"/>
        <v>60</v>
      </c>
      <c r="L12" s="170">
        <f t="shared" si="0"/>
        <v>680</v>
      </c>
      <c r="M12" s="170">
        <f t="shared" si="0"/>
        <v>20</v>
      </c>
      <c r="N12" s="170">
        <f t="shared" si="0"/>
        <v>2</v>
      </c>
      <c r="O12" s="170">
        <f t="shared" si="0"/>
        <v>0</v>
      </c>
      <c r="P12" s="170">
        <f t="shared" si="0"/>
        <v>0</v>
      </c>
      <c r="Q12" s="170">
        <f t="shared" si="0"/>
        <v>888</v>
      </c>
      <c r="R12" s="170">
        <f t="shared" si="0"/>
        <v>1590</v>
      </c>
      <c r="S12" s="171">
        <f>(J12+K12)/I12*100%</f>
        <v>0.7830655129789864</v>
      </c>
    </row>
    <row r="13" spans="1:21" s="98" customFormat="1" ht="19.5" customHeight="1">
      <c r="A13" s="128" t="s">
        <v>15</v>
      </c>
      <c r="B13" s="148" t="s">
        <v>9</v>
      </c>
      <c r="C13" s="160">
        <v>101</v>
      </c>
      <c r="D13" s="155">
        <v>8</v>
      </c>
      <c r="E13" s="156">
        <v>93</v>
      </c>
      <c r="F13" s="156">
        <v>13</v>
      </c>
      <c r="G13" s="156">
        <f>'[4]VIỆC THEO CHV'!G13</f>
        <v>0</v>
      </c>
      <c r="H13" s="160">
        <v>88</v>
      </c>
      <c r="I13" s="160">
        <v>81</v>
      </c>
      <c r="J13" s="156">
        <v>57</v>
      </c>
      <c r="K13" s="156">
        <f>'[4]VIỆC THEO CHV'!K13</f>
        <v>1</v>
      </c>
      <c r="L13" s="156">
        <v>23</v>
      </c>
      <c r="M13" s="156">
        <f>'[4]VIỆC THEO CHV'!M13</f>
        <v>0</v>
      </c>
      <c r="N13" s="156">
        <f>'[4]VIỆC THEO CHV'!N13</f>
        <v>0</v>
      </c>
      <c r="O13" s="156">
        <f>'[4]VIỆC THEO CHV'!O13</f>
        <v>0</v>
      </c>
      <c r="P13" s="156">
        <f>'[4]VIỆC THEO CHV'!P13</f>
        <v>0</v>
      </c>
      <c r="Q13" s="159">
        <v>7</v>
      </c>
      <c r="R13" s="160">
        <v>30</v>
      </c>
      <c r="S13" s="153">
        <f>'[4]VIỆC THEO CHV'!S13</f>
        <v>0.7352941176470589</v>
      </c>
      <c r="U13" s="172"/>
    </row>
    <row r="14" spans="1:19" s="98" customFormat="1" ht="19.5" customHeight="1">
      <c r="A14" s="129" t="s">
        <v>16</v>
      </c>
      <c r="B14" s="149" t="s">
        <v>118</v>
      </c>
      <c r="C14" s="160">
        <f>'[4]VIỆC THEO CHV'!C23</f>
        <v>1093</v>
      </c>
      <c r="D14" s="155">
        <v>449</v>
      </c>
      <c r="E14" s="156">
        <f>'[4]VIỆC THEO CHV'!E23</f>
        <v>644</v>
      </c>
      <c r="F14" s="156">
        <f>'[4]VIỆC THEO CHV'!F23</f>
        <v>9</v>
      </c>
      <c r="G14" s="156">
        <f>'[4]VIỆC THEO CHV'!G23</f>
        <v>0</v>
      </c>
      <c r="H14" s="160">
        <f>'[4]VIỆC THEO CHV'!H23</f>
        <v>1084</v>
      </c>
      <c r="I14" s="160">
        <f>'[4]VIỆC THEO CHV'!I23</f>
        <v>765</v>
      </c>
      <c r="J14" s="156">
        <f>'[4]VIỆC THEO CHV'!J23</f>
        <v>471</v>
      </c>
      <c r="K14" s="156">
        <f>'[4]VIỆC THEO CHV'!K23</f>
        <v>16</v>
      </c>
      <c r="L14" s="156">
        <f>'[4]VIỆC THEO CHV'!L23</f>
        <v>272</v>
      </c>
      <c r="M14" s="156">
        <f>'[4]VIỆC THEO CHV'!M23</f>
        <v>4</v>
      </c>
      <c r="N14" s="156">
        <f>'[4]VIỆC THEO CHV'!N23</f>
        <v>2</v>
      </c>
      <c r="O14" s="156">
        <f>'[4]VIỆC THEO CHV'!O23</f>
        <v>0</v>
      </c>
      <c r="P14" s="156">
        <f>'[4]VIỆC THEO CHV'!P23</f>
        <v>0</v>
      </c>
      <c r="Q14" s="159">
        <f>'[4]VIỆC THEO CHV'!Q23</f>
        <v>319</v>
      </c>
      <c r="R14" s="160">
        <f>'[4]VIỆC THEO CHV'!R23</f>
        <v>597</v>
      </c>
      <c r="S14" s="153">
        <f>'[4]VIỆC THEO CHV'!S23</f>
        <v>0.6366013071895424</v>
      </c>
    </row>
    <row r="15" spans="1:19" s="98" customFormat="1" ht="19.5" customHeight="1">
      <c r="A15" s="129" t="s">
        <v>17</v>
      </c>
      <c r="B15" s="149" t="s">
        <v>119</v>
      </c>
      <c r="C15" s="160">
        <f>'[4]VIỆC THEO CHV'!C31</f>
        <v>463</v>
      </c>
      <c r="D15" s="155">
        <v>96</v>
      </c>
      <c r="E15" s="156">
        <f>'[4]VIỆC THEO CHV'!E31</f>
        <v>367</v>
      </c>
      <c r="F15" s="156">
        <f>'[4]VIỆC THEO CHV'!F31</f>
        <v>3</v>
      </c>
      <c r="G15" s="156">
        <f>'[4]VIỆC THEO CHV'!G31</f>
        <v>0</v>
      </c>
      <c r="H15" s="160">
        <f>'[4]VIỆC THEO CHV'!H31</f>
        <v>460</v>
      </c>
      <c r="I15" s="160">
        <f>'[4]VIỆC THEO CHV'!I31</f>
        <v>383</v>
      </c>
      <c r="J15" s="156">
        <f>'[4]VIỆC THEO CHV'!J31</f>
        <v>278</v>
      </c>
      <c r="K15" s="156">
        <f>'[4]VIỆC THEO CHV'!K31</f>
        <v>3</v>
      </c>
      <c r="L15" s="156">
        <f>'[4]VIỆC THEO CHV'!L31</f>
        <v>102</v>
      </c>
      <c r="M15" s="156">
        <f>'[4]VIỆC THEO CHV'!M31</f>
        <v>0</v>
      </c>
      <c r="N15" s="156">
        <f>'[4]VIỆC THEO CHV'!N31</f>
        <v>0</v>
      </c>
      <c r="O15" s="156">
        <f>'[4]VIỆC THEO CHV'!O31</f>
        <v>0</v>
      </c>
      <c r="P15" s="156">
        <f>'[4]VIỆC THEO CHV'!P31</f>
        <v>0</v>
      </c>
      <c r="Q15" s="159">
        <f>'[4]VIỆC THEO CHV'!Q31</f>
        <v>77</v>
      </c>
      <c r="R15" s="160">
        <f>'[4]VIỆC THEO CHV'!R31</f>
        <v>179</v>
      </c>
      <c r="S15" s="153">
        <f>'[4]VIỆC THEO CHV'!S31</f>
        <v>0.7336814621409922</v>
      </c>
    </row>
    <row r="16" spans="1:19" s="98" customFormat="1" ht="19.5" customHeight="1">
      <c r="A16" s="129" t="s">
        <v>21</v>
      </c>
      <c r="B16" s="149" t="s">
        <v>120</v>
      </c>
      <c r="C16" s="160">
        <f>'[4]VIỆC THEO CHV'!C37</f>
        <v>389</v>
      </c>
      <c r="D16" s="155">
        <v>52</v>
      </c>
      <c r="E16" s="157">
        <f>'[4]VIỆC THEO CHV'!E37</f>
        <v>337</v>
      </c>
      <c r="F16" s="157">
        <f>'[4]VIỆC THEO CHV'!F37</f>
        <v>2</v>
      </c>
      <c r="G16" s="157">
        <f>'[4]VIỆC THEO CHV'!G37</f>
        <v>0</v>
      </c>
      <c r="H16" s="160">
        <f>'[4]VIỆC THEO CHV'!H37</f>
        <v>387</v>
      </c>
      <c r="I16" s="160">
        <f>'[4]VIỆC THEO CHV'!I37</f>
        <v>361</v>
      </c>
      <c r="J16" s="157">
        <f>'[4]VIỆC THEO CHV'!J37</f>
        <v>299</v>
      </c>
      <c r="K16" s="157">
        <f>'[4]VIỆC THEO CHV'!K37</f>
        <v>12</v>
      </c>
      <c r="L16" s="157">
        <f>'[4]VIỆC THEO CHV'!L37</f>
        <v>50</v>
      </c>
      <c r="M16" s="157">
        <f>'[4]VIỆC THEO CHV'!M37</f>
        <v>0</v>
      </c>
      <c r="N16" s="157">
        <f>'[4]VIỆC THEO CHV'!N37</f>
        <v>0</v>
      </c>
      <c r="O16" s="157">
        <f>'[4]VIỆC THEO CHV'!O37</f>
        <v>0</v>
      </c>
      <c r="P16" s="157">
        <f>'[4]VIỆC THEO CHV'!P37</f>
        <v>0</v>
      </c>
      <c r="Q16" s="159">
        <f>'[4]VIỆC THEO CHV'!Q37</f>
        <v>26</v>
      </c>
      <c r="R16" s="160">
        <f>'[4]VIỆC THEO CHV'!R37</f>
        <v>76</v>
      </c>
      <c r="S16" s="154">
        <f>'[4]VIỆC THEO CHV'!S37</f>
        <v>0.8614958448753463</v>
      </c>
    </row>
    <row r="17" spans="1:19" s="98" customFormat="1" ht="19.5" customHeight="1">
      <c r="A17" s="129" t="s">
        <v>22</v>
      </c>
      <c r="B17" s="149" t="s">
        <v>121</v>
      </c>
      <c r="C17" s="160">
        <f>'[4]VIỆC THEO CHV'!C42</f>
        <v>441</v>
      </c>
      <c r="D17" s="155">
        <v>190</v>
      </c>
      <c r="E17" s="156">
        <f>'[4]VIỆC THEO CHV'!E42</f>
        <v>251</v>
      </c>
      <c r="F17" s="156">
        <f>'[4]VIỆC THEO CHV'!F42</f>
        <v>3</v>
      </c>
      <c r="G17" s="156">
        <f>'[4]VIỆC THEO CHV'!G42</f>
        <v>0</v>
      </c>
      <c r="H17" s="160">
        <f>'[4]VIỆC THEO CHV'!H42</f>
        <v>438</v>
      </c>
      <c r="I17" s="160">
        <f>'[4]VIỆC THEO CHV'!I42</f>
        <v>296</v>
      </c>
      <c r="J17" s="156">
        <f>'[4]VIỆC THEO CHV'!J42</f>
        <v>210</v>
      </c>
      <c r="K17" s="156">
        <f>'[4]VIỆC THEO CHV'!K42</f>
        <v>3</v>
      </c>
      <c r="L17" s="156">
        <f>'[4]VIỆC THEO CHV'!L42</f>
        <v>69</v>
      </c>
      <c r="M17" s="156">
        <f>'[4]VIỆC THEO CHV'!M42</f>
        <v>14</v>
      </c>
      <c r="N17" s="156">
        <f>'[4]VIỆC THEO CHV'!N42</f>
        <v>0</v>
      </c>
      <c r="O17" s="156">
        <f>'[4]VIỆC THEO CHV'!O42</f>
        <v>0</v>
      </c>
      <c r="P17" s="156">
        <f>'[4]VIỆC THEO CHV'!P42</f>
        <v>0</v>
      </c>
      <c r="Q17" s="159">
        <f>'[4]VIỆC THEO CHV'!Q42</f>
        <v>142</v>
      </c>
      <c r="R17" s="160">
        <f>'[4]VIỆC THEO CHV'!R42</f>
        <v>225</v>
      </c>
      <c r="S17" s="153">
        <f>'[4]VIỆC THEO CHV'!S42</f>
        <v>0.7195945945945946</v>
      </c>
    </row>
    <row r="18" spans="1:19" s="98" customFormat="1" ht="19.5" customHeight="1">
      <c r="A18" s="129" t="s">
        <v>23</v>
      </c>
      <c r="B18" s="149" t="s">
        <v>122</v>
      </c>
      <c r="C18" s="160">
        <f>'[4]VIỆC THEO CHV'!C46</f>
        <v>621</v>
      </c>
      <c r="D18" s="155">
        <v>161</v>
      </c>
      <c r="E18" s="156">
        <f>'[4]VIỆC THEO CHV'!E46</f>
        <v>460</v>
      </c>
      <c r="F18" s="156">
        <f>'[4]VIỆC THEO CHV'!F46</f>
        <v>4</v>
      </c>
      <c r="G18" s="156">
        <f>'[4]VIỆC THEO CHV'!G46</f>
        <v>0</v>
      </c>
      <c r="H18" s="160">
        <f>'[4]VIỆC THEO CHV'!H46</f>
        <v>617</v>
      </c>
      <c r="I18" s="160">
        <f>'[4]VIỆC THEO CHV'!I46</f>
        <v>493</v>
      </c>
      <c r="J18" s="156">
        <f>'[4]VIỆC THEO CHV'!J46</f>
        <v>406</v>
      </c>
      <c r="K18" s="156">
        <f>'[4]VIỆC THEO CHV'!K46</f>
        <v>7</v>
      </c>
      <c r="L18" s="156">
        <f>'[4]VIỆC THEO CHV'!L46</f>
        <v>79</v>
      </c>
      <c r="M18" s="156">
        <f>'[4]VIỆC THEO CHV'!M46</f>
        <v>1</v>
      </c>
      <c r="N18" s="156">
        <f>'[4]VIỆC THEO CHV'!N46</f>
        <v>0</v>
      </c>
      <c r="O18" s="156">
        <f>'[4]VIỆC THEO CHV'!O46</f>
        <v>0</v>
      </c>
      <c r="P18" s="156">
        <f>'[4]VIỆC THEO CHV'!P46</f>
        <v>0</v>
      </c>
      <c r="Q18" s="159">
        <f>'[4]VIỆC THEO CHV'!Q46</f>
        <v>124</v>
      </c>
      <c r="R18" s="160">
        <f>'[4]VIỆC THEO CHV'!R46</f>
        <v>204</v>
      </c>
      <c r="S18" s="153">
        <f>'[4]VIỆC THEO CHV'!S46</f>
        <v>0.8377281947261663</v>
      </c>
    </row>
    <row r="19" spans="1:19" s="98" customFormat="1" ht="19.5" customHeight="1">
      <c r="A19" s="129" t="s">
        <v>24</v>
      </c>
      <c r="B19" s="149" t="s">
        <v>123</v>
      </c>
      <c r="C19" s="160">
        <f>'[4]VIỆC THEO CHV'!C52</f>
        <v>568</v>
      </c>
      <c r="D19" s="155">
        <v>132</v>
      </c>
      <c r="E19" s="156">
        <f>'[4]VIỆC THEO CHV'!E52</f>
        <v>436</v>
      </c>
      <c r="F19" s="156">
        <f>'[4]VIỆC THEO CHV'!F52</f>
        <v>0</v>
      </c>
      <c r="G19" s="156">
        <f>'[4]VIỆC THEO CHV'!G52</f>
        <v>0</v>
      </c>
      <c r="H19" s="160">
        <f>'[4]VIỆC THEO CHV'!H52</f>
        <v>568</v>
      </c>
      <c r="I19" s="160">
        <f>'[4]VIỆC THEO CHV'!I52</f>
        <v>484</v>
      </c>
      <c r="J19" s="156">
        <f>'[4]VIỆC THEO CHV'!J52</f>
        <v>418</v>
      </c>
      <c r="K19" s="156">
        <f>'[4]VIỆC THEO CHV'!K52</f>
        <v>13</v>
      </c>
      <c r="L19" s="156">
        <f>'[4]VIỆC THEO CHV'!L52</f>
        <v>52</v>
      </c>
      <c r="M19" s="156">
        <f>'[4]VIỆC THEO CHV'!M52</f>
        <v>1</v>
      </c>
      <c r="N19" s="156">
        <f>'[4]VIỆC THEO CHV'!N52</f>
        <v>0</v>
      </c>
      <c r="O19" s="156">
        <f>'[4]VIỆC THEO CHV'!O52</f>
        <v>0</v>
      </c>
      <c r="P19" s="156">
        <f>'[4]VIỆC THEO CHV'!P52</f>
        <v>0</v>
      </c>
      <c r="Q19" s="159">
        <f>'[4]VIỆC THEO CHV'!Q52</f>
        <v>84</v>
      </c>
      <c r="R19" s="160">
        <f>'[4]VIỆC THEO CHV'!R52</f>
        <v>137</v>
      </c>
      <c r="S19" s="153">
        <f>'[4]VIỆC THEO CHV'!S52</f>
        <v>0.890495867768595</v>
      </c>
    </row>
    <row r="20" spans="1:19" s="98" customFormat="1" ht="19.5" customHeight="1">
      <c r="A20" s="129" t="s">
        <v>25</v>
      </c>
      <c r="B20" s="149" t="s">
        <v>124</v>
      </c>
      <c r="C20" s="160">
        <f>'[4]VIỆC THEO CHV'!C59</f>
        <v>238</v>
      </c>
      <c r="D20" s="155">
        <v>52</v>
      </c>
      <c r="E20" s="156">
        <f>'[4]VIỆC THEO CHV'!E59</f>
        <v>186</v>
      </c>
      <c r="F20" s="156">
        <f>'[4]VIỆC THEO CHV'!F59</f>
        <v>7</v>
      </c>
      <c r="G20" s="156">
        <f>'[4]VIỆC THEO CHV'!G59</f>
        <v>0</v>
      </c>
      <c r="H20" s="160">
        <f>'[4]VIỆC THEO CHV'!H59</f>
        <v>231</v>
      </c>
      <c r="I20" s="160">
        <f>'[4]VIỆC THEO CHV'!I59</f>
        <v>183</v>
      </c>
      <c r="J20" s="156">
        <f>'[4]VIỆC THEO CHV'!J59</f>
        <v>168</v>
      </c>
      <c r="K20" s="156">
        <f>'[4]VIỆC THEO CHV'!K59</f>
        <v>2</v>
      </c>
      <c r="L20" s="156">
        <f>'[4]VIỆC THEO CHV'!L59</f>
        <v>13</v>
      </c>
      <c r="M20" s="156">
        <f>'[4]VIỆC THEO CHV'!M59</f>
        <v>0</v>
      </c>
      <c r="N20" s="156">
        <f>'[4]VIỆC THEO CHV'!N59</f>
        <v>0</v>
      </c>
      <c r="O20" s="156">
        <f>'[4]VIỆC THEO CHV'!O59</f>
        <v>0</v>
      </c>
      <c r="P20" s="156">
        <f>'[4]VIỆC THEO CHV'!P59</f>
        <v>0</v>
      </c>
      <c r="Q20" s="159">
        <f>'[4]VIỆC THEO CHV'!Q59</f>
        <v>48</v>
      </c>
      <c r="R20" s="160">
        <f>'[4]VIỆC THEO CHV'!R59</f>
        <v>61</v>
      </c>
      <c r="S20" s="153">
        <f>'[4]VIỆC THEO CHV'!S59</f>
        <v>0.9289617486338798</v>
      </c>
    </row>
    <row r="21" spans="1:19" s="98" customFormat="1" ht="19.5" customHeight="1">
      <c r="A21" s="129" t="s">
        <v>26</v>
      </c>
      <c r="B21" s="149" t="s">
        <v>125</v>
      </c>
      <c r="C21" s="160">
        <f>'[4]VIỆC THEO CHV'!C64</f>
        <v>107</v>
      </c>
      <c r="D21" s="155">
        <v>20</v>
      </c>
      <c r="E21" s="156">
        <f>'[4]VIỆC THEO CHV'!E64</f>
        <v>87</v>
      </c>
      <c r="F21" s="156">
        <f>'[4]VIỆC THEO CHV'!F64</f>
        <v>0</v>
      </c>
      <c r="G21" s="156">
        <f>'[4]VIỆC THEO CHV'!G64</f>
        <v>0</v>
      </c>
      <c r="H21" s="160">
        <f>'[4]VIỆC THEO CHV'!H64</f>
        <v>107</v>
      </c>
      <c r="I21" s="160">
        <f>'[4]VIỆC THEO CHV'!I64</f>
        <v>92</v>
      </c>
      <c r="J21" s="156">
        <f>'[4]VIỆC THEO CHV'!J64</f>
        <v>81</v>
      </c>
      <c r="K21" s="156">
        <f>'[4]VIỆC THEO CHV'!K64</f>
        <v>1</v>
      </c>
      <c r="L21" s="156">
        <f>'[4]VIỆC THEO CHV'!L64</f>
        <v>10</v>
      </c>
      <c r="M21" s="156">
        <f>'[4]VIỆC THEO CHV'!M64</f>
        <v>0</v>
      </c>
      <c r="N21" s="156">
        <f>'[4]VIỆC THEO CHV'!N64</f>
        <v>0</v>
      </c>
      <c r="O21" s="156">
        <f>'[4]VIỆC THEO CHV'!O64</f>
        <v>0</v>
      </c>
      <c r="P21" s="156">
        <f>'[4]VIỆC THEO CHV'!P64</f>
        <v>0</v>
      </c>
      <c r="Q21" s="159">
        <f>'[4]VIỆC THEO CHV'!Q64</f>
        <v>15</v>
      </c>
      <c r="R21" s="160">
        <f>'[4]VIỆC THEO CHV'!R64</f>
        <v>25</v>
      </c>
      <c r="S21" s="153">
        <f>'[4]VIỆC THEO CHV'!S64</f>
        <v>0.8913043478260869</v>
      </c>
    </row>
    <row r="22" spans="1:19" s="98" customFormat="1" ht="19.5" customHeight="1">
      <c r="A22" s="134" t="s">
        <v>27</v>
      </c>
      <c r="B22" s="150" t="s">
        <v>126</v>
      </c>
      <c r="C22" s="160">
        <f>'[4]VIỆC THEO CHV'!C67</f>
        <v>146</v>
      </c>
      <c r="D22" s="158">
        <v>39</v>
      </c>
      <c r="E22" s="156">
        <f>'[4]VIỆC THEO CHV'!E67</f>
        <v>107</v>
      </c>
      <c r="F22" s="156">
        <f>'[4]VIỆC THEO CHV'!F67</f>
        <v>2</v>
      </c>
      <c r="G22" s="156">
        <f>'[4]VIỆC THEO CHV'!G67</f>
        <v>0</v>
      </c>
      <c r="H22" s="160">
        <f>'[4]VIỆC THEO CHV'!H67</f>
        <v>144</v>
      </c>
      <c r="I22" s="160">
        <f>'[4]VIỆC THEO CHV'!I67</f>
        <v>98</v>
      </c>
      <c r="J22" s="156">
        <f>'[4]VIỆC THEO CHV'!J67</f>
        <v>86</v>
      </c>
      <c r="K22" s="156">
        <f>'[4]VIỆC THEO CHV'!K67</f>
        <v>2</v>
      </c>
      <c r="L22" s="156">
        <f>'[4]VIỆC THEO CHV'!L67</f>
        <v>10</v>
      </c>
      <c r="M22" s="156">
        <f>'[4]VIỆC THEO CHV'!M67</f>
        <v>0</v>
      </c>
      <c r="N22" s="156">
        <f>'[4]VIỆC THEO CHV'!N67</f>
        <v>0</v>
      </c>
      <c r="O22" s="156">
        <f>'[4]VIỆC THEO CHV'!O67</f>
        <v>0</v>
      </c>
      <c r="P22" s="156">
        <f>'[4]VIỆC THEO CHV'!P67</f>
        <v>0</v>
      </c>
      <c r="Q22" s="159">
        <f>'[4]VIỆC THEO CHV'!Q67</f>
        <v>46</v>
      </c>
      <c r="R22" s="160">
        <f>'[4]VIỆC THEO CHV'!R67</f>
        <v>56</v>
      </c>
      <c r="S22" s="153">
        <f>'[4]VIỆC THEO CHV'!S67</f>
        <v>0.8979591836734694</v>
      </c>
    </row>
    <row r="23" spans="1:19" s="98" customFormat="1" ht="19.5" customHeight="1" hidden="1">
      <c r="A23" s="139" t="s">
        <v>28</v>
      </c>
      <c r="B23" s="140">
        <f>'[1]Trang chủ'!$D18</f>
        <v>11</v>
      </c>
      <c r="C23" s="141">
        <f>SUM(D23:E23)</f>
        <v>0</v>
      </c>
      <c r="D23" s="142">
        <f>'[1]Biểu 01'!$R$326</f>
        <v>0</v>
      </c>
      <c r="E23" s="142">
        <f>'[1]Biểu 01'!$R$327</f>
        <v>0</v>
      </c>
      <c r="F23" s="142">
        <f>'[1]Biểu 01'!$R$328</f>
        <v>0</v>
      </c>
      <c r="G23" s="142">
        <f>'[1]Biểu 01'!$R$329</f>
        <v>0</v>
      </c>
      <c r="H23" s="142">
        <f>'[1]Biểu 01'!$R$330</f>
        <v>0</v>
      </c>
      <c r="I23" s="142">
        <f>'[1]Biểu 01'!$R$331</f>
        <v>0</v>
      </c>
      <c r="J23" s="142">
        <f>'[1]Biểu 01'!$R$332</f>
        <v>0</v>
      </c>
      <c r="K23" s="142">
        <f>'[1]Biểu 01'!$R$333</f>
        <v>0</v>
      </c>
      <c r="L23" s="142">
        <f>'[1]Biểu 01'!$R$334</f>
        <v>0</v>
      </c>
      <c r="M23" s="142">
        <f>'[1]Biểu 01'!$R$335</f>
        <v>0</v>
      </c>
      <c r="N23" s="142">
        <f>'[1]Biểu 01'!$R$336</f>
        <v>0</v>
      </c>
      <c r="O23" s="142">
        <f>'[1]Biểu 01'!$R$337</f>
        <v>0</v>
      </c>
      <c r="P23" s="142">
        <f>'[1]Biểu 01'!$R$338</f>
        <v>0</v>
      </c>
      <c r="Q23" s="142">
        <f>'[1]Biểu 01'!$R$339</f>
        <v>0</v>
      </c>
      <c r="R23" s="143">
        <f>SUM(L23:Q23)</f>
        <v>0</v>
      </c>
      <c r="S23" s="142" t="e">
        <f>(J23+K23)/I23</f>
        <v>#DIV/0!</v>
      </c>
    </row>
    <row r="24" spans="1:19" s="98" customFormat="1" ht="19.5" customHeight="1" hidden="1">
      <c r="A24" s="129" t="s">
        <v>29</v>
      </c>
      <c r="B24" s="130">
        <f>'[1]Trang chủ'!$D19</f>
        <v>12</v>
      </c>
      <c r="C24" s="131">
        <f>SUM(D24:E24)</f>
        <v>0</v>
      </c>
      <c r="D24" s="132">
        <f>'[1]Biểu 01'!$R$357</f>
        <v>0</v>
      </c>
      <c r="E24" s="132">
        <f>'[1]Biểu 01'!$R$358</f>
        <v>0</v>
      </c>
      <c r="F24" s="132">
        <f>'[1]Biểu 01'!$R$359</f>
        <v>0</v>
      </c>
      <c r="G24" s="132">
        <f>'[1]Biểu 01'!$R$360</f>
        <v>0</v>
      </c>
      <c r="H24" s="132">
        <f>'[1]Biểu 01'!$R$361</f>
        <v>0</v>
      </c>
      <c r="I24" s="132">
        <f>'[1]Biểu 01'!$R$362</f>
        <v>0</v>
      </c>
      <c r="J24" s="132">
        <f>'[1]Biểu 01'!$R$363</f>
        <v>0</v>
      </c>
      <c r="K24" s="132">
        <f>'[1]Biểu 01'!$R$364</f>
        <v>0</v>
      </c>
      <c r="L24" s="132">
        <f>'[1]Biểu 01'!$R$365</f>
        <v>0</v>
      </c>
      <c r="M24" s="132">
        <f>'[1]Biểu 01'!$R$366</f>
        <v>0</v>
      </c>
      <c r="N24" s="132">
        <f>'[1]Biểu 01'!$R$367</f>
        <v>0</v>
      </c>
      <c r="O24" s="132">
        <f>'[1]Biểu 01'!$R$368</f>
        <v>0</v>
      </c>
      <c r="P24" s="132">
        <f>'[1]Biểu 01'!$R$369</f>
        <v>0</v>
      </c>
      <c r="Q24" s="132">
        <f>'[1]Biểu 01'!$R$370</f>
        <v>0</v>
      </c>
      <c r="R24" s="133">
        <f>SUM(L24:Q24)</f>
        <v>0</v>
      </c>
      <c r="S24" s="132" t="e">
        <f>(J24+K24)/I24</f>
        <v>#DIV/0!</v>
      </c>
    </row>
    <row r="25" spans="1:19" s="98" customFormat="1" ht="19.5" customHeight="1" hidden="1">
      <c r="A25" s="129" t="s">
        <v>30</v>
      </c>
      <c r="B25" s="130">
        <f>'[1]Trang chủ'!$D20</f>
        <v>13</v>
      </c>
      <c r="C25" s="131">
        <f>SUM(D25:E25)</f>
        <v>0</v>
      </c>
      <c r="D25" s="132">
        <f>'[1]Biểu 01'!$R$388</f>
        <v>0</v>
      </c>
      <c r="E25" s="132">
        <f>'[1]Biểu 01'!$R$389</f>
        <v>0</v>
      </c>
      <c r="F25" s="132">
        <f>'[1]Biểu 01'!$R$390</f>
        <v>0</v>
      </c>
      <c r="G25" s="132">
        <f>'[1]Biểu 01'!$R$391</f>
        <v>0</v>
      </c>
      <c r="H25" s="132">
        <f>'[1]Biểu 01'!$R$392</f>
        <v>0</v>
      </c>
      <c r="I25" s="132">
        <f>'[1]Biểu 01'!$R$393</f>
        <v>0</v>
      </c>
      <c r="J25" s="132">
        <f>'[1]Biểu 01'!$R$394</f>
        <v>0</v>
      </c>
      <c r="K25" s="132">
        <f>'[1]Biểu 01'!$R$395</f>
        <v>0</v>
      </c>
      <c r="L25" s="132">
        <f>'[1]Biểu 01'!$R$396</f>
        <v>0</v>
      </c>
      <c r="M25" s="132">
        <f>'[1]Biểu 01'!$R$397</f>
        <v>0</v>
      </c>
      <c r="N25" s="132">
        <f>'[1]Biểu 01'!$R$398</f>
        <v>0</v>
      </c>
      <c r="O25" s="132">
        <f>'[1]Biểu 01'!$R$399</f>
        <v>0</v>
      </c>
      <c r="P25" s="132">
        <f>'[1]Biểu 01'!$R$400</f>
        <v>0</v>
      </c>
      <c r="Q25" s="132">
        <f>'[1]Biểu 01'!$R$401</f>
        <v>0</v>
      </c>
      <c r="R25" s="133">
        <f>SUM(L25:Q25)</f>
        <v>0</v>
      </c>
      <c r="S25" s="132" t="e">
        <f>(J25+K25)/I25</f>
        <v>#DIV/0!</v>
      </c>
    </row>
    <row r="26" spans="1:19" s="98" customFormat="1" ht="19.5" customHeight="1" hidden="1">
      <c r="A26" s="134" t="s">
        <v>31</v>
      </c>
      <c r="B26" s="135">
        <f>'[1]Trang chủ'!$D21</f>
        <v>14</v>
      </c>
      <c r="C26" s="136">
        <f>SUM(D26:E26)</f>
        <v>0</v>
      </c>
      <c r="D26" s="137">
        <f>'[1]Biểu 01'!$R$419</f>
        <v>0</v>
      </c>
      <c r="E26" s="137">
        <f>'[1]Biểu 01'!$R$420</f>
        <v>0</v>
      </c>
      <c r="F26" s="137">
        <f>'[1]Biểu 01'!$R$421</f>
        <v>0</v>
      </c>
      <c r="G26" s="137">
        <f>'[1]Biểu 01'!$R$422</f>
        <v>0</v>
      </c>
      <c r="H26" s="137">
        <f>'[1]Biểu 01'!$R$423</f>
        <v>0</v>
      </c>
      <c r="I26" s="137">
        <f>'[1]Biểu 01'!$R$424</f>
        <v>0</v>
      </c>
      <c r="J26" s="137">
        <f>'[1]Biểu 01'!$R$425</f>
        <v>0</v>
      </c>
      <c r="K26" s="137">
        <f>'[1]Biểu 01'!$R$426</f>
        <v>0</v>
      </c>
      <c r="L26" s="137">
        <f>'[1]Biểu 01'!$R$427</f>
        <v>0</v>
      </c>
      <c r="M26" s="137">
        <f>'[1]Biểu 01'!$R$428</f>
        <v>0</v>
      </c>
      <c r="N26" s="137">
        <f>'[1]Biểu 01'!$R$429</f>
        <v>0</v>
      </c>
      <c r="O26" s="137">
        <f>'[1]Biểu 01'!$R$430</f>
        <v>0</v>
      </c>
      <c r="P26" s="137">
        <f>'[1]Biểu 01'!$R$431</f>
        <v>0</v>
      </c>
      <c r="Q26" s="137">
        <f>'[1]Biểu 01'!$R$432</f>
        <v>0</v>
      </c>
      <c r="R26" s="138">
        <f>SUM(L26:Q26)</f>
        <v>0</v>
      </c>
      <c r="S26" s="137" t="e">
        <f>(J26+K26)/I26</f>
        <v>#DIV/0!</v>
      </c>
    </row>
    <row r="27" spans="1:19" s="98" customFormat="1" ht="19.5" customHeight="1">
      <c r="A27" s="20"/>
      <c r="B27" s="21"/>
      <c r="C27" s="22"/>
      <c r="D27" s="23"/>
      <c r="E27" s="23"/>
      <c r="F27" s="22"/>
      <c r="G27" s="23"/>
      <c r="H27" s="23"/>
      <c r="I27" s="23"/>
      <c r="J27" s="23"/>
      <c r="K27" s="23"/>
      <c r="L27" s="24"/>
      <c r="M27" s="24"/>
      <c r="N27" s="22"/>
      <c r="O27" s="99"/>
      <c r="P27" s="99"/>
      <c r="Q27" s="99"/>
      <c r="R27" s="99"/>
      <c r="S27" s="23"/>
    </row>
    <row r="28" spans="1:19" s="98" customFormat="1" ht="15.75" customHeight="1">
      <c r="A28" s="20"/>
      <c r="B28" s="151"/>
      <c r="C28" s="22"/>
      <c r="D28" s="152"/>
      <c r="E28" s="22" t="s">
        <v>131</v>
      </c>
      <c r="F28" s="22"/>
      <c r="G28" s="23"/>
      <c r="H28" s="23"/>
      <c r="I28" s="23"/>
      <c r="J28" s="23"/>
      <c r="K28" s="23"/>
      <c r="L28" s="24"/>
      <c r="M28" s="24"/>
      <c r="N28" s="25" t="s">
        <v>131</v>
      </c>
      <c r="O28" s="99"/>
      <c r="P28" s="99"/>
      <c r="Q28" s="99"/>
      <c r="R28" s="99"/>
      <c r="S28" s="23"/>
    </row>
    <row r="29" spans="1:19" s="98" customFormat="1" ht="13.5" customHeight="1">
      <c r="A29" s="20"/>
      <c r="B29" s="21"/>
      <c r="C29" s="22"/>
      <c r="D29" s="25" t="str">
        <f>'Trang chủ'!B24</f>
        <v>NGƯỜI LẬP BIỂU</v>
      </c>
      <c r="E29" s="23"/>
      <c r="F29" s="22"/>
      <c r="G29" s="33"/>
      <c r="H29" s="23"/>
      <c r="I29" s="23"/>
      <c r="J29" s="23"/>
      <c r="K29" s="23"/>
      <c r="L29" s="24"/>
      <c r="M29" s="24"/>
      <c r="N29" s="25" t="str">
        <f>'Trang chủ'!F24</f>
        <v>CỤC TRƯỞNG</v>
      </c>
      <c r="O29" s="99"/>
      <c r="P29" s="99"/>
      <c r="Q29" s="99"/>
      <c r="R29" s="99"/>
      <c r="S29" s="23"/>
    </row>
    <row r="30" spans="1:19" s="98" customFormat="1" ht="19.5" customHeight="1">
      <c r="A30" s="20"/>
      <c r="B30" s="21"/>
      <c r="C30" s="22"/>
      <c r="D30" s="25"/>
      <c r="E30" s="23"/>
      <c r="F30" s="22"/>
      <c r="G30" s="23"/>
      <c r="H30" s="23"/>
      <c r="I30" s="23"/>
      <c r="J30" s="23"/>
      <c r="K30" s="23"/>
      <c r="L30" s="24"/>
      <c r="M30" s="24"/>
      <c r="N30" s="25"/>
      <c r="O30" s="99"/>
      <c r="P30" s="99"/>
      <c r="Q30" s="99"/>
      <c r="R30" s="99"/>
      <c r="S30" s="23"/>
    </row>
    <row r="31" spans="1:19" s="98" customFormat="1" ht="19.5" customHeight="1">
      <c r="A31" s="20"/>
      <c r="B31" s="21"/>
      <c r="C31" s="22"/>
      <c r="D31" s="25"/>
      <c r="E31" s="23"/>
      <c r="F31" s="22"/>
      <c r="G31" s="23"/>
      <c r="H31" s="23"/>
      <c r="I31" s="23"/>
      <c r="J31" s="23"/>
      <c r="K31" s="23"/>
      <c r="L31" s="24"/>
      <c r="M31" s="24"/>
      <c r="N31" s="25"/>
      <c r="O31" s="99"/>
      <c r="P31" s="99"/>
      <c r="Q31" s="99"/>
      <c r="R31" s="99"/>
      <c r="S31" s="23"/>
    </row>
    <row r="32" spans="1:19" s="98" customFormat="1" ht="8.25" customHeight="1">
      <c r="A32" s="20"/>
      <c r="B32" s="21"/>
      <c r="C32" s="22"/>
      <c r="D32" s="25"/>
      <c r="E32" s="23"/>
      <c r="F32" s="22"/>
      <c r="G32" s="23"/>
      <c r="H32" s="23"/>
      <c r="I32" s="23"/>
      <c r="J32" s="23"/>
      <c r="K32" s="23"/>
      <c r="L32" s="24"/>
      <c r="M32" s="24"/>
      <c r="N32" s="25"/>
      <c r="O32" s="99"/>
      <c r="P32" s="99"/>
      <c r="Q32" s="99"/>
      <c r="R32" s="99"/>
      <c r="S32" s="23"/>
    </row>
    <row r="33" spans="1:19" s="98" customFormat="1" ht="9" customHeight="1">
      <c r="A33" s="20"/>
      <c r="B33" s="21"/>
      <c r="C33" s="22"/>
      <c r="D33" s="25"/>
      <c r="E33" s="23"/>
      <c r="F33" s="22"/>
      <c r="G33" s="23"/>
      <c r="H33" s="23"/>
      <c r="I33" s="23"/>
      <c r="J33" s="23"/>
      <c r="K33" s="23"/>
      <c r="L33" s="24"/>
      <c r="M33" s="24"/>
      <c r="N33" s="25"/>
      <c r="O33" s="99"/>
      <c r="P33" s="99"/>
      <c r="Q33" s="99"/>
      <c r="R33" s="99"/>
      <c r="S33" s="23"/>
    </row>
    <row r="34" spans="1:19" s="98" customFormat="1" ht="19.5" customHeight="1">
      <c r="A34" s="20"/>
      <c r="B34" s="21"/>
      <c r="C34" s="22"/>
      <c r="D34" s="25" t="str">
        <f>'Trang chủ'!B29</f>
        <v>Vũ Hoàng Lương</v>
      </c>
      <c r="E34" s="23"/>
      <c r="F34" s="22"/>
      <c r="G34" s="23"/>
      <c r="H34" s="23"/>
      <c r="I34" s="23"/>
      <c r="J34" s="23"/>
      <c r="K34" s="23"/>
      <c r="L34" s="24"/>
      <c r="M34" s="24"/>
      <c r="N34" s="25" t="str">
        <f>'Trang chủ'!F29</f>
        <v>Nguyễn Huy Hải</v>
      </c>
      <c r="O34" s="99"/>
      <c r="P34" s="99"/>
      <c r="Q34" s="99"/>
      <c r="R34" s="99"/>
      <c r="S34" s="23"/>
    </row>
  </sheetData>
  <sheetProtection selectLockedCells="1"/>
  <protectedRanges>
    <protectedRange password="CC7C" sqref="P3" name="Range1"/>
  </protectedRanges>
  <mergeCells count="22">
    <mergeCell ref="A12:B12"/>
    <mergeCell ref="F7:F10"/>
    <mergeCell ref="G7:G10"/>
    <mergeCell ref="H7:Q7"/>
    <mergeCell ref="J9:P9"/>
    <mergeCell ref="Q8:Q10"/>
    <mergeCell ref="S7:S10"/>
    <mergeCell ref="H8:H10"/>
    <mergeCell ref="A4:D4"/>
    <mergeCell ref="F4:O4"/>
    <mergeCell ref="C8:C10"/>
    <mergeCell ref="D8:E9"/>
    <mergeCell ref="E3:O3"/>
    <mergeCell ref="P3:S3"/>
    <mergeCell ref="I8:P8"/>
    <mergeCell ref="I9:I10"/>
    <mergeCell ref="E2:O2"/>
    <mergeCell ref="A11:B11"/>
    <mergeCell ref="P5:S5"/>
    <mergeCell ref="A7:B10"/>
    <mergeCell ref="C7:E7"/>
    <mergeCell ref="R7:R10"/>
  </mergeCells>
  <hyperlinks>
    <hyperlink ref="B1:D1" location="'Trang chủ'!A1" display="QUAY LẠI TRANG CHỦ"/>
  </hyperlinks>
  <printOptions/>
  <pageMargins left="0.2362204724409449" right="0.07874015748031496" top="0.1968503937007874" bottom="0.2362204724409449" header="0.15748031496062992" footer="0.1574803149606299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indexed="25"/>
  </sheetPr>
  <dimension ref="A1:T33"/>
  <sheetViews>
    <sheetView tabSelected="1" zoomScalePageLayoutView="0" workbookViewId="0" topLeftCell="A8">
      <selection activeCell="J9" sqref="J9:Q9"/>
    </sheetView>
  </sheetViews>
  <sheetFormatPr defaultColWidth="9.140625" defaultRowHeight="12.75"/>
  <cols>
    <col min="1" max="1" width="2.57421875" style="83" customWidth="1"/>
    <col min="2" max="2" width="13.140625" style="83" customWidth="1"/>
    <col min="3" max="3" width="9.421875" style="83" customWidth="1"/>
    <col min="4" max="5" width="8.421875" style="83" customWidth="1"/>
    <col min="6" max="6" width="6.421875" style="83" customWidth="1"/>
    <col min="7" max="7" width="3.8515625" style="83" customWidth="1"/>
    <col min="8" max="8" width="9.28125" style="83" customWidth="1"/>
    <col min="9" max="9" width="8.57421875" style="83" customWidth="1"/>
    <col min="10" max="10" width="7.7109375" style="83" customWidth="1"/>
    <col min="11" max="11" width="6.57421875" style="83" customWidth="1"/>
    <col min="12" max="12" width="6.421875" style="83" customWidth="1"/>
    <col min="13" max="13" width="8.7109375" style="83" customWidth="1"/>
    <col min="14" max="14" width="7.57421875" style="83" customWidth="1"/>
    <col min="15" max="15" width="8.421875" style="83" customWidth="1"/>
    <col min="16" max="16" width="3.57421875" style="83" customWidth="1"/>
    <col min="17" max="17" width="3.8515625" style="83" customWidth="1"/>
    <col min="18" max="18" width="8.57421875" style="83" customWidth="1"/>
    <col min="19" max="19" width="9.7109375" style="83" customWidth="1"/>
    <col min="20" max="20" width="6.57421875" style="83" customWidth="1"/>
    <col min="21" max="16384" width="9.140625" style="83" customWidth="1"/>
  </cols>
  <sheetData>
    <row r="1" spans="1:20" ht="18.75">
      <c r="A1" s="86"/>
      <c r="B1" s="82" t="s">
        <v>58</v>
      </c>
      <c r="C1" s="82"/>
      <c r="D1" s="82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8.75" customHeight="1">
      <c r="A2" s="203" t="s">
        <v>18</v>
      </c>
      <c r="B2" s="203"/>
      <c r="C2" s="203"/>
      <c r="D2" s="203"/>
      <c r="E2" s="204" t="s">
        <v>19</v>
      </c>
      <c r="F2" s="204"/>
      <c r="G2" s="204"/>
      <c r="H2" s="204"/>
      <c r="I2" s="204"/>
      <c r="J2" s="204"/>
      <c r="K2" s="204"/>
      <c r="L2" s="204"/>
      <c r="M2" s="204"/>
      <c r="N2" s="204"/>
      <c r="O2" s="84" t="s">
        <v>60</v>
      </c>
      <c r="P2" s="112"/>
      <c r="Q2" s="112"/>
      <c r="R2" s="112"/>
      <c r="S2" s="112"/>
      <c r="T2" s="112"/>
    </row>
    <row r="3" spans="1:20" ht="18.75" customHeight="1">
      <c r="A3" s="203" t="s">
        <v>98</v>
      </c>
      <c r="B3" s="203"/>
      <c r="C3" s="203"/>
      <c r="D3" s="203"/>
      <c r="E3" s="205" t="s">
        <v>12</v>
      </c>
      <c r="F3" s="205"/>
      <c r="G3" s="205"/>
      <c r="H3" s="205"/>
      <c r="I3" s="205"/>
      <c r="J3" s="205"/>
      <c r="K3" s="205"/>
      <c r="L3" s="206"/>
      <c r="M3" s="206"/>
      <c r="N3" s="206"/>
      <c r="O3" s="184" t="s">
        <v>127</v>
      </c>
      <c r="P3" s="179"/>
      <c r="Q3" s="179"/>
      <c r="R3" s="179"/>
      <c r="S3" s="179"/>
      <c r="T3" s="113"/>
    </row>
    <row r="4" spans="1:20" ht="15.75" customHeight="1">
      <c r="A4" s="207" t="s">
        <v>99</v>
      </c>
      <c r="B4" s="207"/>
      <c r="C4" s="207"/>
      <c r="D4" s="207"/>
      <c r="E4" s="84"/>
      <c r="F4" s="84"/>
      <c r="G4" s="189" t="s">
        <v>128</v>
      </c>
      <c r="H4" s="189"/>
      <c r="I4" s="189"/>
      <c r="J4" s="189"/>
      <c r="K4" s="189"/>
      <c r="L4" s="189"/>
      <c r="M4" s="189"/>
      <c r="N4" s="84"/>
      <c r="O4" s="84" t="s">
        <v>8</v>
      </c>
      <c r="P4" s="114"/>
      <c r="Q4" s="114"/>
      <c r="R4" s="114"/>
      <c r="S4" s="114"/>
      <c r="T4" s="114"/>
    </row>
    <row r="5" spans="1:20" ht="13.5" customHeight="1">
      <c r="A5" s="203" t="s">
        <v>6</v>
      </c>
      <c r="B5" s="203"/>
      <c r="C5" s="203"/>
      <c r="D5" s="203"/>
      <c r="E5" s="84"/>
      <c r="F5" s="84"/>
      <c r="G5" s="115"/>
      <c r="H5" s="115"/>
      <c r="I5" s="115"/>
      <c r="J5" s="115"/>
      <c r="K5" s="115"/>
      <c r="L5" s="115"/>
      <c r="M5" s="115"/>
      <c r="N5" s="115"/>
      <c r="O5" s="184" t="str">
        <f>'Trang chủ'!F5</f>
        <v>Tổng Cục THADS</v>
      </c>
      <c r="P5" s="185"/>
      <c r="Q5" s="185"/>
      <c r="R5" s="185"/>
      <c r="S5" s="185"/>
      <c r="T5" s="114"/>
    </row>
    <row r="6" spans="1:20" ht="15" customHeight="1">
      <c r="A6" s="34"/>
      <c r="B6" s="86"/>
      <c r="C6" s="86"/>
      <c r="D6" s="116"/>
      <c r="E6" s="116"/>
      <c r="F6" s="116"/>
      <c r="G6" s="116"/>
      <c r="H6" s="117"/>
      <c r="I6" s="117"/>
      <c r="J6" s="117"/>
      <c r="K6" s="117"/>
      <c r="L6" s="117"/>
      <c r="M6" s="118"/>
      <c r="N6" s="118"/>
      <c r="O6" s="119" t="s">
        <v>7</v>
      </c>
      <c r="P6" s="119"/>
      <c r="Q6" s="119"/>
      <c r="R6" s="119"/>
      <c r="S6" s="119"/>
      <c r="T6" s="119"/>
    </row>
    <row r="7" spans="1:20" s="120" customFormat="1" ht="18.75" customHeight="1">
      <c r="A7" s="202" t="s">
        <v>59</v>
      </c>
      <c r="B7" s="202"/>
      <c r="C7" s="196" t="s">
        <v>100</v>
      </c>
      <c r="D7" s="196"/>
      <c r="E7" s="196"/>
      <c r="F7" s="196" t="s">
        <v>97</v>
      </c>
      <c r="G7" s="196" t="s">
        <v>87</v>
      </c>
      <c r="H7" s="196" t="s">
        <v>88</v>
      </c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 t="s">
        <v>106</v>
      </c>
      <c r="T7" s="192" t="s">
        <v>110</v>
      </c>
    </row>
    <row r="8" spans="1:20" s="120" customFormat="1" ht="21" customHeight="1">
      <c r="A8" s="202"/>
      <c r="B8" s="202"/>
      <c r="C8" s="193" t="s">
        <v>1</v>
      </c>
      <c r="D8" s="192" t="s">
        <v>108</v>
      </c>
      <c r="E8" s="192"/>
      <c r="F8" s="196"/>
      <c r="G8" s="196"/>
      <c r="H8" s="197" t="s">
        <v>1</v>
      </c>
      <c r="I8" s="197" t="s">
        <v>89</v>
      </c>
      <c r="J8" s="197"/>
      <c r="K8" s="197"/>
      <c r="L8" s="197"/>
      <c r="M8" s="197"/>
      <c r="N8" s="197"/>
      <c r="O8" s="197"/>
      <c r="P8" s="197"/>
      <c r="Q8" s="197"/>
      <c r="R8" s="193" t="s">
        <v>96</v>
      </c>
      <c r="S8" s="196"/>
      <c r="T8" s="192"/>
    </row>
    <row r="9" spans="1:20" s="120" customFormat="1" ht="15" customHeight="1">
      <c r="A9" s="202"/>
      <c r="B9" s="202"/>
      <c r="C9" s="194"/>
      <c r="D9" s="192" t="s">
        <v>109</v>
      </c>
      <c r="E9" s="192" t="s">
        <v>86</v>
      </c>
      <c r="F9" s="196"/>
      <c r="G9" s="196"/>
      <c r="H9" s="197"/>
      <c r="I9" s="192" t="s">
        <v>1</v>
      </c>
      <c r="J9" s="192" t="s">
        <v>103</v>
      </c>
      <c r="K9" s="192"/>
      <c r="L9" s="192"/>
      <c r="M9" s="192"/>
      <c r="N9" s="192"/>
      <c r="O9" s="192"/>
      <c r="P9" s="192"/>
      <c r="Q9" s="192"/>
      <c r="R9" s="194"/>
      <c r="S9" s="196"/>
      <c r="T9" s="192"/>
    </row>
    <row r="10" spans="1:20" s="120" customFormat="1" ht="36.75" customHeight="1">
      <c r="A10" s="202"/>
      <c r="B10" s="202"/>
      <c r="C10" s="195"/>
      <c r="D10" s="192"/>
      <c r="E10" s="192"/>
      <c r="F10" s="196"/>
      <c r="G10" s="196"/>
      <c r="H10" s="197"/>
      <c r="I10" s="192"/>
      <c r="J10" s="122" t="s">
        <v>104</v>
      </c>
      <c r="K10" s="122" t="s">
        <v>90</v>
      </c>
      <c r="L10" s="87" t="s">
        <v>91</v>
      </c>
      <c r="M10" s="87" t="s">
        <v>92</v>
      </c>
      <c r="N10" s="87" t="s">
        <v>93</v>
      </c>
      <c r="O10" s="87" t="s">
        <v>94</v>
      </c>
      <c r="P10" s="122" t="s">
        <v>105</v>
      </c>
      <c r="Q10" s="122" t="s">
        <v>95</v>
      </c>
      <c r="R10" s="195"/>
      <c r="S10" s="196"/>
      <c r="T10" s="192"/>
    </row>
    <row r="11" spans="1:20" s="120" customFormat="1" ht="15" customHeight="1">
      <c r="A11" s="200" t="s">
        <v>4</v>
      </c>
      <c r="B11" s="201"/>
      <c r="C11" s="36">
        <v>1</v>
      </c>
      <c r="D11" s="36">
        <v>2</v>
      </c>
      <c r="E11" s="36">
        <v>3</v>
      </c>
      <c r="F11" s="36">
        <v>4</v>
      </c>
      <c r="G11" s="36">
        <v>5</v>
      </c>
      <c r="H11" s="36">
        <v>6</v>
      </c>
      <c r="I11" s="36">
        <v>7</v>
      </c>
      <c r="J11" s="36">
        <v>8</v>
      </c>
      <c r="K11" s="36">
        <v>9</v>
      </c>
      <c r="L11" s="36">
        <v>10</v>
      </c>
      <c r="M11" s="36">
        <v>11</v>
      </c>
      <c r="N11" s="36">
        <v>12</v>
      </c>
      <c r="O11" s="36">
        <v>13</v>
      </c>
      <c r="P11" s="36">
        <v>14</v>
      </c>
      <c r="Q11" s="36">
        <v>15</v>
      </c>
      <c r="R11" s="36">
        <v>16</v>
      </c>
      <c r="S11" s="36">
        <v>17</v>
      </c>
      <c r="T11" s="36">
        <v>18</v>
      </c>
    </row>
    <row r="12" spans="1:20" s="121" customFormat="1" ht="24" customHeight="1">
      <c r="A12" s="198" t="s">
        <v>3</v>
      </c>
      <c r="B12" s="199"/>
      <c r="C12" s="161">
        <f>SUM(C13:C22)</f>
        <v>147445497</v>
      </c>
      <c r="D12" s="161">
        <f aca="true" t="shared" si="0" ref="D12:Q12">SUM(D13:D22)</f>
        <v>69435064</v>
      </c>
      <c r="E12" s="161">
        <f t="shared" si="0"/>
        <v>78010433</v>
      </c>
      <c r="F12" s="161">
        <f t="shared" si="0"/>
        <v>584161</v>
      </c>
      <c r="G12" s="161">
        <f t="shared" si="0"/>
        <v>0</v>
      </c>
      <c r="H12" s="161">
        <f t="shared" si="0"/>
        <v>146861336</v>
      </c>
      <c r="I12" s="161">
        <f t="shared" si="0"/>
        <v>99273658</v>
      </c>
      <c r="J12" s="161">
        <f t="shared" si="0"/>
        <v>8184686</v>
      </c>
      <c r="K12" s="161">
        <f t="shared" si="0"/>
        <v>687586</v>
      </c>
      <c r="L12" s="161">
        <f t="shared" si="0"/>
        <v>114839</v>
      </c>
      <c r="M12" s="161">
        <f t="shared" si="0"/>
        <v>72274798</v>
      </c>
      <c r="N12" s="161">
        <f t="shared" si="0"/>
        <v>4451950</v>
      </c>
      <c r="O12" s="161">
        <f t="shared" si="0"/>
        <v>13559799</v>
      </c>
      <c r="P12" s="161">
        <f t="shared" si="0"/>
        <v>0</v>
      </c>
      <c r="Q12" s="161">
        <f t="shared" si="0"/>
        <v>0</v>
      </c>
      <c r="R12" s="161">
        <f>SUM(R13:R22)</f>
        <v>47587678</v>
      </c>
      <c r="S12" s="161">
        <v>137874225</v>
      </c>
      <c r="T12" s="144">
        <f>(J12+K12+L12)/I12</f>
        <v>0.09052865766263997</v>
      </c>
    </row>
    <row r="13" spans="1:20" s="120" customFormat="1" ht="25.5" customHeight="1">
      <c r="A13" s="101">
        <v>1</v>
      </c>
      <c r="B13" s="148" t="s">
        <v>9</v>
      </c>
      <c r="C13" s="162">
        <f>SUM(D13:E13)</f>
        <v>2694258</v>
      </c>
      <c r="D13" s="164">
        <v>1460004</v>
      </c>
      <c r="E13" s="165">
        <f>'[4]TIỀN THEO CHV'!E13</f>
        <v>1234254</v>
      </c>
      <c r="F13" s="165">
        <f>'[4]TIỀN THEO CHV'!F13</f>
        <v>230056</v>
      </c>
      <c r="G13" s="165">
        <f>'[4]TIỀN THEO CHV'!G13</f>
        <v>0</v>
      </c>
      <c r="H13" s="161">
        <f>'[4]TIỀN THEO CHV'!H13</f>
        <v>2464202</v>
      </c>
      <c r="I13" s="161">
        <f>'[4]TIỀN THEO CHV'!I13</f>
        <v>2169210</v>
      </c>
      <c r="J13" s="165">
        <f>'[4]TIỀN THEO CHV'!J13</f>
        <v>961879</v>
      </c>
      <c r="K13" s="165">
        <f>'[4]TIỀN THEO CHV'!K13</f>
        <v>15337</v>
      </c>
      <c r="L13" s="165">
        <f>'[4]TIỀN THEO CHV'!L13</f>
        <v>0</v>
      </c>
      <c r="M13" s="165">
        <f>'[4]TIỀN THEO CHV'!M13</f>
        <v>1191994</v>
      </c>
      <c r="N13" s="165">
        <f>'[4]TIỀN THEO CHV'!N13</f>
        <v>0</v>
      </c>
      <c r="O13" s="165">
        <f>'[4]TIỀN THEO CHV'!O13</f>
        <v>0</v>
      </c>
      <c r="P13" s="165">
        <f>'[4]TIỀN THEO CHV'!P13</f>
        <v>0</v>
      </c>
      <c r="Q13" s="165">
        <f>'[4]TIỀN THEO CHV'!Q13</f>
        <v>0</v>
      </c>
      <c r="R13" s="166">
        <f>'[4]TIỀN THEO CHV'!R13</f>
        <v>294992</v>
      </c>
      <c r="S13" s="167">
        <v>1486986</v>
      </c>
      <c r="T13" s="145">
        <f>(J13+K13+L13)/I13</f>
        <v>0.45049395863010033</v>
      </c>
    </row>
    <row r="14" spans="1:20" s="120" customFormat="1" ht="25.5" customHeight="1">
      <c r="A14" s="102">
        <v>2</v>
      </c>
      <c r="B14" s="149" t="s">
        <v>118</v>
      </c>
      <c r="C14" s="162">
        <f aca="true" t="shared" si="1" ref="C14:C26">SUM(D14:E14)</f>
        <v>115924805</v>
      </c>
      <c r="D14" s="164">
        <v>57726522</v>
      </c>
      <c r="E14" s="166">
        <f>'[4]TIỀN THEO CHV'!E23</f>
        <v>58198283</v>
      </c>
      <c r="F14" s="166">
        <f>'[4]TIỀN THEO CHV'!F23</f>
        <v>95120</v>
      </c>
      <c r="G14" s="166">
        <f>'[4]TIỀN THEO CHV'!G23</f>
        <v>0</v>
      </c>
      <c r="H14" s="161">
        <f>'[4]TIỀN THEO CHV'!H23</f>
        <v>115829685</v>
      </c>
      <c r="I14" s="161">
        <f>'[4]TIỀN THEO CHV'!I23</f>
        <v>81079966</v>
      </c>
      <c r="J14" s="166">
        <f>'[4]TIỀN THEO CHV'!J23</f>
        <v>4021682</v>
      </c>
      <c r="K14" s="166">
        <f>'[4]TIỀN THEO CHV'!K23</f>
        <v>298390</v>
      </c>
      <c r="L14" s="166">
        <f>'[4]TIỀN THEO CHV'!L23</f>
        <v>18137</v>
      </c>
      <c r="M14" s="166">
        <f>'[4]TIỀN THEO CHV'!M23</f>
        <v>58952926</v>
      </c>
      <c r="N14" s="166">
        <f>'[4]TIỀN THEO CHV'!N23</f>
        <v>4229032</v>
      </c>
      <c r="O14" s="166">
        <f>'[4]TIỀN THEO CHV'!O23</f>
        <v>13559799</v>
      </c>
      <c r="P14" s="166">
        <f>'[4]TIỀN THEO CHV'!P23</f>
        <v>0</v>
      </c>
      <c r="Q14" s="166">
        <f>'[4]TIỀN THEO CHV'!Q23</f>
        <v>0</v>
      </c>
      <c r="R14" s="166">
        <f>'[4]TIỀN THEO CHV'!R23</f>
        <v>34749719</v>
      </c>
      <c r="S14" s="167">
        <f>SUM(M14:R14)</f>
        <v>111491476</v>
      </c>
      <c r="T14" s="146">
        <f>(J14+K14+L14)/I14</f>
        <v>0.05350531350740823</v>
      </c>
    </row>
    <row r="15" spans="1:20" s="120" customFormat="1" ht="25.5" customHeight="1">
      <c r="A15" s="102">
        <v>3</v>
      </c>
      <c r="B15" s="149" t="s">
        <v>119</v>
      </c>
      <c r="C15" s="162">
        <f t="shared" si="1"/>
        <v>7784904</v>
      </c>
      <c r="D15" s="164">
        <v>1892514</v>
      </c>
      <c r="E15" s="165">
        <f>'[4]TIỀN THEO CHV'!E31</f>
        <v>5892390</v>
      </c>
      <c r="F15" s="165">
        <f>'[4]TIỀN THEO CHV'!F31</f>
        <v>11867</v>
      </c>
      <c r="G15" s="165">
        <f>'[4]TIỀN THEO CHV'!G31</f>
        <v>0</v>
      </c>
      <c r="H15" s="161">
        <f>'[4]TIỀN THEO CHV'!H31</f>
        <v>7773037</v>
      </c>
      <c r="I15" s="161">
        <f>'[4]TIỀN THEO CHV'!I31</f>
        <v>2977541</v>
      </c>
      <c r="J15" s="165">
        <f>'[4]TIỀN THEO CHV'!J31</f>
        <v>430694</v>
      </c>
      <c r="K15" s="165">
        <f>'[4]TIỀN THEO CHV'!K31</f>
        <v>42527</v>
      </c>
      <c r="L15" s="165">
        <f>'[4]TIỀN THEO CHV'!L31</f>
        <v>0</v>
      </c>
      <c r="M15" s="165">
        <f>'[4]TIỀN THEO CHV'!M31</f>
        <v>2504320</v>
      </c>
      <c r="N15" s="165">
        <f>'[4]TIỀN THEO CHV'!N31</f>
        <v>0</v>
      </c>
      <c r="O15" s="165">
        <f>'[4]TIỀN THEO CHV'!O31</f>
        <v>0</v>
      </c>
      <c r="P15" s="165">
        <f>'[4]TIỀN THEO CHV'!P31</f>
        <v>0</v>
      </c>
      <c r="Q15" s="165">
        <f>'[4]TIỀN THEO CHV'!Q31</f>
        <v>0</v>
      </c>
      <c r="R15" s="166">
        <f>'[4]TIỀN THEO CHV'!R31</f>
        <v>4795496</v>
      </c>
      <c r="S15" s="167">
        <f aca="true" t="shared" si="2" ref="S15:S26">SUM(M15:R15)</f>
        <v>7299816</v>
      </c>
      <c r="T15" s="146">
        <f aca="true" t="shared" si="3" ref="T15:T26">(J15+K15+L15)/I15</f>
        <v>0.1589301373180084</v>
      </c>
    </row>
    <row r="16" spans="1:20" s="120" customFormat="1" ht="25.5" customHeight="1">
      <c r="A16" s="102">
        <v>4</v>
      </c>
      <c r="B16" s="149" t="s">
        <v>120</v>
      </c>
      <c r="C16" s="162">
        <f t="shared" si="1"/>
        <v>1819065</v>
      </c>
      <c r="D16" s="164">
        <v>682234</v>
      </c>
      <c r="E16" s="165">
        <f>'[4]TIỀN THEO CHV'!E37</f>
        <v>1136831</v>
      </c>
      <c r="F16" s="165">
        <f>'[4]TIỀN THEO CHV'!F37</f>
        <v>63681</v>
      </c>
      <c r="G16" s="165">
        <f>'[4]TIỀN THEO CHV'!G37</f>
        <v>0</v>
      </c>
      <c r="H16" s="161">
        <f>'[4]TIỀN THEO CHV'!H37</f>
        <v>1755384</v>
      </c>
      <c r="I16" s="161">
        <f>'[4]TIỀN THEO CHV'!I37</f>
        <v>1453595</v>
      </c>
      <c r="J16" s="165">
        <f>'[4]TIỀN THEO CHV'!J37</f>
        <v>628405</v>
      </c>
      <c r="K16" s="165">
        <f>'[4]TIỀN THEO CHV'!K37</f>
        <v>79914</v>
      </c>
      <c r="L16" s="165">
        <f>'[4]TIỀN THEO CHV'!L37</f>
        <v>6100</v>
      </c>
      <c r="M16" s="165">
        <f>'[4]TIỀN THEO CHV'!M37</f>
        <v>739176</v>
      </c>
      <c r="N16" s="165">
        <f>'[4]TIỀN THEO CHV'!N37</f>
        <v>0</v>
      </c>
      <c r="O16" s="165">
        <f>'[4]TIỀN THEO CHV'!O37</f>
        <v>0</v>
      </c>
      <c r="P16" s="165">
        <f>'[4]TIỀN THEO CHV'!P37</f>
        <v>0</v>
      </c>
      <c r="Q16" s="165">
        <f>'[4]TIỀN THEO CHV'!Q37</f>
        <v>0</v>
      </c>
      <c r="R16" s="166">
        <f>'[4]TIỀN THEO CHV'!R37</f>
        <v>301789</v>
      </c>
      <c r="S16" s="167">
        <f t="shared" si="2"/>
        <v>1040965</v>
      </c>
      <c r="T16" s="146">
        <f t="shared" si="3"/>
        <v>0.4914842167178616</v>
      </c>
    </row>
    <row r="17" spans="1:20" s="120" customFormat="1" ht="24" customHeight="1">
      <c r="A17" s="102">
        <v>5</v>
      </c>
      <c r="B17" s="149" t="s">
        <v>121</v>
      </c>
      <c r="C17" s="162">
        <f t="shared" si="1"/>
        <v>2545252</v>
      </c>
      <c r="D17" s="164">
        <v>1545096</v>
      </c>
      <c r="E17" s="165">
        <f>'[4]TIỀN THEO CHV'!E42</f>
        <v>1000156</v>
      </c>
      <c r="F17" s="165">
        <f>'[4]TIỀN THEO CHV'!F42</f>
        <v>3678</v>
      </c>
      <c r="G17" s="165">
        <f>'[4]TIỀN THEO CHV'!G42</f>
        <v>0</v>
      </c>
      <c r="H17" s="161">
        <f>'[4]TIỀN THEO CHV'!H42</f>
        <v>2541574</v>
      </c>
      <c r="I17" s="161">
        <f>'[4]TIỀN THEO CHV'!I42</f>
        <v>1410156</v>
      </c>
      <c r="J17" s="165">
        <f>'[4]TIỀN THEO CHV'!J42</f>
        <v>206454</v>
      </c>
      <c r="K17" s="165">
        <f>'[4]TIỀN THEO CHV'!K42</f>
        <v>159402</v>
      </c>
      <c r="L17" s="165">
        <f>'[4]TIỀN THEO CHV'!L42</f>
        <v>0</v>
      </c>
      <c r="M17" s="165">
        <f>'[4]TIỀN THEO CHV'!M42</f>
        <v>963316</v>
      </c>
      <c r="N17" s="165">
        <f>'[4]TIỀN THEO CHV'!N42</f>
        <v>80984</v>
      </c>
      <c r="O17" s="165">
        <f>'[4]TIỀN THEO CHV'!O42</f>
        <v>0</v>
      </c>
      <c r="P17" s="165">
        <f>'[4]TIỀN THEO CHV'!P42</f>
        <v>0</v>
      </c>
      <c r="Q17" s="165">
        <f>'[4]TIỀN THEO CHV'!Q42</f>
        <v>0</v>
      </c>
      <c r="R17" s="166">
        <f>'[4]TIỀN THEO CHV'!R42</f>
        <v>1131418</v>
      </c>
      <c r="S17" s="167">
        <f t="shared" si="2"/>
        <v>2175718</v>
      </c>
      <c r="T17" s="146">
        <f t="shared" si="3"/>
        <v>0.2594436360232485</v>
      </c>
    </row>
    <row r="18" spans="1:20" s="120" customFormat="1" ht="18" customHeight="1">
      <c r="A18" s="102">
        <v>6</v>
      </c>
      <c r="B18" s="149" t="s">
        <v>122</v>
      </c>
      <c r="C18" s="162">
        <f t="shared" si="1"/>
        <v>5358408</v>
      </c>
      <c r="D18" s="164">
        <v>3531161</v>
      </c>
      <c r="E18" s="165">
        <f>'[4]TIỀN THEO CHV'!E46</f>
        <v>1827247</v>
      </c>
      <c r="F18" s="165">
        <f>'[4]TIỀN THEO CHV'!F46</f>
        <v>52508</v>
      </c>
      <c r="G18" s="165">
        <f>'[4]TIỀN THEO CHV'!G46</f>
        <v>0</v>
      </c>
      <c r="H18" s="161">
        <f>'[4]TIỀN THEO CHV'!H46</f>
        <v>5305900</v>
      </c>
      <c r="I18" s="161">
        <f>'[4]TIỀN THEO CHV'!I46</f>
        <v>1847266</v>
      </c>
      <c r="J18" s="165">
        <f>'[4]TIỀN THEO CHV'!J46</f>
        <v>977167</v>
      </c>
      <c r="K18" s="165">
        <f>'[4]TIỀN THEO CHV'!K46</f>
        <v>25748</v>
      </c>
      <c r="L18" s="165">
        <f>'[4]TIỀN THEO CHV'!L46</f>
        <v>0</v>
      </c>
      <c r="M18" s="165">
        <f>'[4]TIỀN THEO CHV'!M46</f>
        <v>802351</v>
      </c>
      <c r="N18" s="165">
        <f>'[4]TIỀN THEO CHV'!N46</f>
        <v>42000</v>
      </c>
      <c r="O18" s="165">
        <f>'[4]TIỀN THEO CHV'!O46</f>
        <v>0</v>
      </c>
      <c r="P18" s="165">
        <f>'[4]TIỀN THEO CHV'!P46</f>
        <v>0</v>
      </c>
      <c r="Q18" s="165">
        <f>'[4]TIỀN THEO CHV'!Q46</f>
        <v>0</v>
      </c>
      <c r="R18" s="166">
        <f>'[4]TIỀN THEO CHV'!R46</f>
        <v>3458634</v>
      </c>
      <c r="S18" s="167">
        <f>SUM(M18:R18)</f>
        <v>4302985</v>
      </c>
      <c r="T18" s="146">
        <f t="shared" si="3"/>
        <v>0.5429185618097231</v>
      </c>
    </row>
    <row r="19" spans="1:20" s="120" customFormat="1" ht="19.5" customHeight="1">
      <c r="A19" s="102">
        <v>7</v>
      </c>
      <c r="B19" s="149" t="s">
        <v>123</v>
      </c>
      <c r="C19" s="162">
        <f t="shared" si="1"/>
        <v>3913410</v>
      </c>
      <c r="D19" s="164">
        <v>1524889</v>
      </c>
      <c r="E19" s="165">
        <f>'[4]TIỀN THEO CHV'!E52</f>
        <v>2388521</v>
      </c>
      <c r="F19" s="165">
        <f>'[4]TIỀN THEO CHV'!F52</f>
        <v>0</v>
      </c>
      <c r="G19" s="165">
        <f>'[4]TIỀN THEO CHV'!G52</f>
        <v>0</v>
      </c>
      <c r="H19" s="161">
        <f>'[4]TIỀN THEO CHV'!H52</f>
        <v>3913410</v>
      </c>
      <c r="I19" s="161">
        <f>'[4]TIỀN THEO CHV'!I52</f>
        <v>2131312</v>
      </c>
      <c r="J19" s="165">
        <f>'[4]TIỀN THEO CHV'!J52</f>
        <v>345030</v>
      </c>
      <c r="K19" s="165">
        <f>'[4]TIỀN THEO CHV'!K52</f>
        <v>53571</v>
      </c>
      <c r="L19" s="165">
        <f>'[4]TIỀN THEO CHV'!L52</f>
        <v>61372</v>
      </c>
      <c r="M19" s="165">
        <f>'[4]TIỀN THEO CHV'!M52</f>
        <v>1571405</v>
      </c>
      <c r="N19" s="165">
        <f>'[4]TIỀN THEO CHV'!N52</f>
        <v>99934</v>
      </c>
      <c r="O19" s="165">
        <f>'[4]TIỀN THEO CHV'!O52</f>
        <v>0</v>
      </c>
      <c r="P19" s="165">
        <f>'[4]TIỀN THEO CHV'!P52</f>
        <v>0</v>
      </c>
      <c r="Q19" s="165">
        <f>'[4]TIỀN THEO CHV'!Q52</f>
        <v>0</v>
      </c>
      <c r="R19" s="166">
        <f>'[4]TIỀN THEO CHV'!R52</f>
        <v>1782098</v>
      </c>
      <c r="S19" s="167">
        <f t="shared" si="2"/>
        <v>3453437</v>
      </c>
      <c r="T19" s="146">
        <f t="shared" si="3"/>
        <v>0.2158168301966113</v>
      </c>
    </row>
    <row r="20" spans="1:20" s="120" customFormat="1" ht="18" customHeight="1">
      <c r="A20" s="102">
        <v>8</v>
      </c>
      <c r="B20" s="149" t="s">
        <v>124</v>
      </c>
      <c r="C20" s="162">
        <f t="shared" si="1"/>
        <v>6103918</v>
      </c>
      <c r="D20" s="164">
        <v>444742</v>
      </c>
      <c r="E20" s="165">
        <f>'[4]TIỀN THEO CHV'!E59</f>
        <v>5659176</v>
      </c>
      <c r="F20" s="165">
        <f>'[4]TIỀN THEO CHV'!F59</f>
        <v>107251</v>
      </c>
      <c r="G20" s="165">
        <f>'[4]TIỀN THEO CHV'!G59</f>
        <v>0</v>
      </c>
      <c r="H20" s="161">
        <f>'[4]TIỀN THEO CHV'!H59</f>
        <v>5996667</v>
      </c>
      <c r="I20" s="161">
        <f>'[4]TIỀN THEO CHV'!I59</f>
        <v>5563480</v>
      </c>
      <c r="J20" s="165">
        <f>'[4]TIỀN THEO CHV'!J59</f>
        <v>244015</v>
      </c>
      <c r="K20" s="165">
        <f>'[4]TIỀN THEO CHV'!K59</f>
        <v>677</v>
      </c>
      <c r="L20" s="165">
        <f>'[4]TIỀN THEO CHV'!L59</f>
        <v>6490</v>
      </c>
      <c r="M20" s="165">
        <f>'[4]TIỀN THEO CHV'!M59</f>
        <v>5312298</v>
      </c>
      <c r="N20" s="165">
        <f>'[4]TIỀN THEO CHV'!N59</f>
        <v>0</v>
      </c>
      <c r="O20" s="165">
        <f>'[4]TIỀN THEO CHV'!O59</f>
        <v>0</v>
      </c>
      <c r="P20" s="165">
        <f>'[4]TIỀN THEO CHV'!P59</f>
        <v>0</v>
      </c>
      <c r="Q20" s="165">
        <f>'[4]TIỀN THEO CHV'!Q59</f>
        <v>0</v>
      </c>
      <c r="R20" s="166">
        <f>'[4]TIỀN THEO CHV'!R59</f>
        <v>433187</v>
      </c>
      <c r="S20" s="167">
        <f t="shared" si="2"/>
        <v>5745485</v>
      </c>
      <c r="T20" s="146">
        <f t="shared" si="3"/>
        <v>0.04514836037875574</v>
      </c>
    </row>
    <row r="21" spans="1:20" s="120" customFormat="1" ht="19.5" customHeight="1">
      <c r="A21" s="102">
        <v>9</v>
      </c>
      <c r="B21" s="149" t="s">
        <v>125</v>
      </c>
      <c r="C21" s="162">
        <f t="shared" si="1"/>
        <v>284075</v>
      </c>
      <c r="D21" s="164">
        <v>155734</v>
      </c>
      <c r="E21" s="165">
        <f>'[4]TIỀN THEO CHV'!E64</f>
        <v>128341</v>
      </c>
      <c r="F21" s="165">
        <f>'[4]TIỀN THEO CHV'!F64</f>
        <v>0</v>
      </c>
      <c r="G21" s="165">
        <f>'[4]TIỀN THEO CHV'!G64</f>
        <v>0</v>
      </c>
      <c r="H21" s="161">
        <f>'[4]TIỀN THEO CHV'!H64</f>
        <v>284075</v>
      </c>
      <c r="I21" s="161">
        <f>'[4]TIỀN THEO CHV'!I64</f>
        <v>177045</v>
      </c>
      <c r="J21" s="165">
        <f>'[4]TIỀN THEO CHV'!J64</f>
        <v>85129</v>
      </c>
      <c r="K21" s="165">
        <f>'[4]TIỀN THEO CHV'!K64</f>
        <v>2300</v>
      </c>
      <c r="L21" s="165">
        <f>'[4]TIỀN THEO CHV'!L64</f>
        <v>0</v>
      </c>
      <c r="M21" s="165">
        <f>'[4]TIỀN THEO CHV'!M64</f>
        <v>89616</v>
      </c>
      <c r="N21" s="165">
        <f>'[4]TIỀN THEO CHV'!N64</f>
        <v>0</v>
      </c>
      <c r="O21" s="165">
        <f>'[4]TIỀN THEO CHV'!O64</f>
        <v>0</v>
      </c>
      <c r="P21" s="165">
        <f>'[4]TIỀN THEO CHV'!P64</f>
        <v>0</v>
      </c>
      <c r="Q21" s="165">
        <f>'[4]TIỀN THEO CHV'!Q64</f>
        <v>0</v>
      </c>
      <c r="R21" s="166">
        <f>'[4]TIỀN THEO CHV'!R64</f>
        <v>107030</v>
      </c>
      <c r="S21" s="167">
        <f t="shared" si="2"/>
        <v>196646</v>
      </c>
      <c r="T21" s="146">
        <f t="shared" si="3"/>
        <v>0.49382360416843174</v>
      </c>
    </row>
    <row r="22" spans="1:20" s="120" customFormat="1" ht="18" customHeight="1">
      <c r="A22" s="107">
        <v>10</v>
      </c>
      <c r="B22" s="150" t="s">
        <v>126</v>
      </c>
      <c r="C22" s="163">
        <f t="shared" si="1"/>
        <v>1017402</v>
      </c>
      <c r="D22" s="168">
        <v>472168</v>
      </c>
      <c r="E22" s="165">
        <f>'[4]TIỀN THEO CHV'!E67</f>
        <v>545234</v>
      </c>
      <c r="F22" s="165">
        <f>'[4]TIỀN THEO CHV'!F67</f>
        <v>20000</v>
      </c>
      <c r="G22" s="165">
        <f>'[4]TIỀN THEO CHV'!G67</f>
        <v>0</v>
      </c>
      <c r="H22" s="161">
        <f>'[4]TIỀN THEO CHV'!H67</f>
        <v>997402</v>
      </c>
      <c r="I22" s="161">
        <f>'[4]TIỀN THEO CHV'!I67</f>
        <v>464087</v>
      </c>
      <c r="J22" s="165">
        <f>'[4]TIỀN THEO CHV'!J67</f>
        <v>284231</v>
      </c>
      <c r="K22" s="165">
        <f>'[4]TIỀN THEO CHV'!K67</f>
        <v>9720</v>
      </c>
      <c r="L22" s="165">
        <f>'[4]TIỀN THEO CHV'!L67</f>
        <v>22740</v>
      </c>
      <c r="M22" s="165">
        <f>'[4]TIỀN THEO CHV'!M67</f>
        <v>147396</v>
      </c>
      <c r="N22" s="165">
        <f>'[4]TIỀN THEO CHV'!N67</f>
        <v>0</v>
      </c>
      <c r="O22" s="165">
        <f>'[4]TIỀN THEO CHV'!O67</f>
        <v>0</v>
      </c>
      <c r="P22" s="165">
        <f>'[4]TIỀN THEO CHV'!P67</f>
        <v>0</v>
      </c>
      <c r="Q22" s="165">
        <f>'[4]TIỀN THEO CHV'!Q67</f>
        <v>0</v>
      </c>
      <c r="R22" s="166">
        <f>'[4]TIỀN THEO CHV'!R67</f>
        <v>533315</v>
      </c>
      <c r="S22" s="169">
        <f t="shared" si="2"/>
        <v>680711</v>
      </c>
      <c r="T22" s="147">
        <f t="shared" si="3"/>
        <v>0.6823957576919845</v>
      </c>
    </row>
    <row r="23" spans="1:20" s="120" customFormat="1" ht="18" customHeight="1" hidden="1">
      <c r="A23" s="123">
        <v>11</v>
      </c>
      <c r="B23" s="124">
        <f>'[1]Trang chủ'!$D18</f>
        <v>11</v>
      </c>
      <c r="C23" s="125">
        <f t="shared" si="1"/>
        <v>0</v>
      </c>
      <c r="D23" s="126">
        <f>'[1]Biểu 3'!$R$336</f>
        <v>0</v>
      </c>
      <c r="E23" s="126">
        <f>'[1]Biểu 3'!$R$337</f>
        <v>0</v>
      </c>
      <c r="F23" s="126">
        <f>'[1]Biểu 3'!$R$338</f>
        <v>0</v>
      </c>
      <c r="G23" s="126">
        <f>'[1]Biểu 3'!$R$339</f>
        <v>0</v>
      </c>
      <c r="H23" s="126">
        <f>'[1]Biểu 3'!$R$340</f>
        <v>0</v>
      </c>
      <c r="I23" s="126">
        <f>'[1]Biểu 3'!$R$341</f>
        <v>0</v>
      </c>
      <c r="J23" s="126">
        <f>'[1]Biểu 3'!$R$342</f>
        <v>0</v>
      </c>
      <c r="K23" s="126">
        <f>'[1]Biểu 3'!$R$343</f>
        <v>0</v>
      </c>
      <c r="L23" s="126">
        <f>'[1]Biểu 3'!$R$344</f>
        <v>0</v>
      </c>
      <c r="M23" s="126">
        <f>'[1]Biểu 3'!$R$345</f>
        <v>0</v>
      </c>
      <c r="N23" s="126">
        <f>'[1]Biểu 3'!$R$346</f>
        <v>0</v>
      </c>
      <c r="O23" s="126">
        <f>'[1]Biểu 3'!$R$347</f>
        <v>0</v>
      </c>
      <c r="P23" s="126">
        <f>'[1]Biểu 3'!$R$348</f>
        <v>0</v>
      </c>
      <c r="Q23" s="126">
        <f>'[1]Biểu 3'!$R$349</f>
        <v>0</v>
      </c>
      <c r="R23" s="126">
        <f>'[1]Biểu 3'!$R$350</f>
        <v>0</v>
      </c>
      <c r="S23" s="125">
        <f t="shared" si="2"/>
        <v>0</v>
      </c>
      <c r="T23" s="127" t="e">
        <f t="shared" si="3"/>
        <v>#DIV/0!</v>
      </c>
    </row>
    <row r="24" spans="1:20" s="120" customFormat="1" ht="18" customHeight="1" hidden="1">
      <c r="A24" s="102">
        <v>12</v>
      </c>
      <c r="B24" s="103">
        <f>'[1]Trang chủ'!$D19</f>
        <v>12</v>
      </c>
      <c r="C24" s="104">
        <f t="shared" si="1"/>
        <v>0</v>
      </c>
      <c r="D24" s="105">
        <f>'[1]Biểu 3'!$R$368</f>
        <v>0</v>
      </c>
      <c r="E24" s="105">
        <f>'[1]Biểu 3'!$R$369</f>
        <v>0</v>
      </c>
      <c r="F24" s="105">
        <f>'[1]Biểu 3'!$R$370</f>
        <v>0</v>
      </c>
      <c r="G24" s="105">
        <f>'[1]Biểu 3'!$R$371</f>
        <v>0</v>
      </c>
      <c r="H24" s="105">
        <f>'[1]Biểu 3'!$R$372</f>
        <v>0</v>
      </c>
      <c r="I24" s="105">
        <f>'[1]Biểu 3'!$R$373</f>
        <v>0</v>
      </c>
      <c r="J24" s="105">
        <f>'[1]Biểu 3'!$R$374</f>
        <v>0</v>
      </c>
      <c r="K24" s="105">
        <f>'[1]Biểu 3'!$R$375</f>
        <v>0</v>
      </c>
      <c r="L24" s="105">
        <f>'[1]Biểu 3'!$R$376</f>
        <v>0</v>
      </c>
      <c r="M24" s="105">
        <f>'[1]Biểu 3'!$R$377</f>
        <v>0</v>
      </c>
      <c r="N24" s="105">
        <f>'[1]Biểu 3'!$R$378</f>
        <v>0</v>
      </c>
      <c r="O24" s="105">
        <f>'[1]Biểu 3'!$R$379</f>
        <v>0</v>
      </c>
      <c r="P24" s="105">
        <f>'[1]Biểu 3'!$R$380</f>
        <v>0</v>
      </c>
      <c r="Q24" s="105">
        <f>'[1]Biểu 3'!$R$381</f>
        <v>0</v>
      </c>
      <c r="R24" s="105">
        <f>'[1]Biểu 3'!$R$382</f>
        <v>0</v>
      </c>
      <c r="S24" s="104">
        <f t="shared" si="2"/>
        <v>0</v>
      </c>
      <c r="T24" s="106" t="e">
        <f t="shared" si="3"/>
        <v>#DIV/0!</v>
      </c>
    </row>
    <row r="25" spans="1:20" s="120" customFormat="1" ht="18" customHeight="1" hidden="1">
      <c r="A25" s="102">
        <v>13</v>
      </c>
      <c r="B25" s="103">
        <f>'[1]Trang chủ'!$D20</f>
        <v>13</v>
      </c>
      <c r="C25" s="104">
        <f t="shared" si="1"/>
        <v>0</v>
      </c>
      <c r="D25" s="105">
        <f>'[1]Biểu 3'!$R$400</f>
        <v>0</v>
      </c>
      <c r="E25" s="105">
        <f>'[1]Biểu 3'!$R$401</f>
        <v>0</v>
      </c>
      <c r="F25" s="105">
        <f>'[1]Biểu 3'!$R$402</f>
        <v>0</v>
      </c>
      <c r="G25" s="105">
        <f>'[1]Biểu 3'!$R$403</f>
        <v>0</v>
      </c>
      <c r="H25" s="105">
        <f>'[1]Biểu 3'!$R$404</f>
        <v>0</v>
      </c>
      <c r="I25" s="105">
        <f>'[1]Biểu 3'!$R$405</f>
        <v>0</v>
      </c>
      <c r="J25" s="105">
        <f>'[1]Biểu 3'!$R$406</f>
        <v>0</v>
      </c>
      <c r="K25" s="105">
        <f>'[1]Biểu 3'!$R$407</f>
        <v>0</v>
      </c>
      <c r="L25" s="105">
        <f>'[1]Biểu 3'!$R$408</f>
        <v>0</v>
      </c>
      <c r="M25" s="105">
        <f>'[1]Biểu 3'!$R$409</f>
        <v>0</v>
      </c>
      <c r="N25" s="105">
        <f>'[1]Biểu 3'!$R$410</f>
        <v>0</v>
      </c>
      <c r="O25" s="105">
        <f>'[1]Biểu 3'!$R$411</f>
        <v>0</v>
      </c>
      <c r="P25" s="105">
        <f>'[1]Biểu 3'!$R$412</f>
        <v>0</v>
      </c>
      <c r="Q25" s="105">
        <f>'[1]Biểu 3'!$R$413</f>
        <v>0</v>
      </c>
      <c r="R25" s="105">
        <f>'[1]Biểu 3'!$R$414</f>
        <v>0</v>
      </c>
      <c r="S25" s="104">
        <f t="shared" si="2"/>
        <v>0</v>
      </c>
      <c r="T25" s="106" t="e">
        <f t="shared" si="3"/>
        <v>#DIV/0!</v>
      </c>
    </row>
    <row r="26" spans="1:20" s="120" customFormat="1" ht="18" customHeight="1" hidden="1">
      <c r="A26" s="107">
        <v>14</v>
      </c>
      <c r="B26" s="108">
        <f>'[1]Trang chủ'!$D21</f>
        <v>14</v>
      </c>
      <c r="C26" s="109">
        <f t="shared" si="1"/>
        <v>0</v>
      </c>
      <c r="D26" s="110">
        <f>'[1]Biểu 3'!$R$432</f>
        <v>0</v>
      </c>
      <c r="E26" s="110">
        <f>'[1]Biểu 3'!$R$433</f>
        <v>0</v>
      </c>
      <c r="F26" s="110">
        <f>'[1]Biểu 3'!$R$434</f>
        <v>0</v>
      </c>
      <c r="G26" s="110">
        <f>'[1]Biểu 3'!$R$435</f>
        <v>0</v>
      </c>
      <c r="H26" s="110">
        <f>'[1]Biểu 3'!$R$436</f>
        <v>0</v>
      </c>
      <c r="I26" s="110">
        <f>'[1]Biểu 3'!$R$437</f>
        <v>0</v>
      </c>
      <c r="J26" s="110">
        <f>'[1]Biểu 3'!$R$438</f>
        <v>0</v>
      </c>
      <c r="K26" s="110">
        <f>'[1]Biểu 3'!$R$439</f>
        <v>0</v>
      </c>
      <c r="L26" s="110">
        <f>'[1]Biểu 3'!$R$440</f>
        <v>0</v>
      </c>
      <c r="M26" s="110">
        <f>'[1]Biểu 3'!$R$441</f>
        <v>0</v>
      </c>
      <c r="N26" s="110">
        <f>'[1]Biểu 3'!$R$442</f>
        <v>0</v>
      </c>
      <c r="O26" s="110">
        <f>'[1]Biểu 3'!$R$443</f>
        <v>0</v>
      </c>
      <c r="P26" s="110">
        <f>'[1]Biểu 3'!$R$444</f>
        <v>0</v>
      </c>
      <c r="Q26" s="110">
        <f>'[1]Biểu 3'!$R$445</f>
        <v>0</v>
      </c>
      <c r="R26" s="110">
        <f>'[1]Biểu 3'!$R$446</f>
        <v>0</v>
      </c>
      <c r="S26" s="109">
        <f t="shared" si="2"/>
        <v>0</v>
      </c>
      <c r="T26" s="111" t="e">
        <f t="shared" si="3"/>
        <v>#DIV/0!</v>
      </c>
    </row>
    <row r="27" spans="1:20" s="120" customFormat="1" ht="15.75" customHeight="1">
      <c r="A27" s="37"/>
      <c r="B27" s="38"/>
      <c r="C27" s="39"/>
      <c r="D27" s="32"/>
      <c r="E27" s="32"/>
      <c r="F27" s="39"/>
      <c r="G27" s="32"/>
      <c r="H27" s="32"/>
      <c r="I27" s="32"/>
      <c r="J27" s="32"/>
      <c r="K27" s="32"/>
      <c r="L27" s="32"/>
      <c r="M27" s="32"/>
      <c r="N27" s="39"/>
      <c r="O27" s="32"/>
      <c r="P27" s="32"/>
      <c r="Q27" s="32"/>
      <c r="R27" s="32"/>
      <c r="S27" s="39"/>
      <c r="T27" s="40"/>
    </row>
    <row r="28" spans="1:20" s="120" customFormat="1" ht="17.25" customHeight="1">
      <c r="A28" s="37"/>
      <c r="B28" s="38"/>
      <c r="C28" s="39"/>
      <c r="D28" s="41" t="s">
        <v>129</v>
      </c>
      <c r="E28" s="32"/>
      <c r="F28" s="39"/>
      <c r="G28" s="32"/>
      <c r="H28" s="32"/>
      <c r="I28" s="32"/>
      <c r="J28" s="32"/>
      <c r="K28" s="32"/>
      <c r="L28" s="32"/>
      <c r="M28" s="32"/>
      <c r="N28" s="41" t="s">
        <v>130</v>
      </c>
      <c r="O28" s="32"/>
      <c r="P28" s="32"/>
      <c r="Q28" s="32"/>
      <c r="R28" s="32"/>
      <c r="S28" s="39"/>
      <c r="T28" s="40"/>
    </row>
    <row r="29" spans="1:20" s="120" customFormat="1" ht="15.75" customHeight="1">
      <c r="A29" s="37"/>
      <c r="B29" s="38"/>
      <c r="C29" s="39"/>
      <c r="D29" s="42" t="str">
        <f>'Trang chủ'!B24</f>
        <v>NGƯỜI LẬP BIỂU</v>
      </c>
      <c r="E29" s="32"/>
      <c r="F29" s="39"/>
      <c r="G29" s="32"/>
      <c r="H29" s="32"/>
      <c r="I29" s="32"/>
      <c r="J29" s="32"/>
      <c r="K29" s="32"/>
      <c r="L29" s="32"/>
      <c r="M29" s="32"/>
      <c r="N29" s="42" t="str">
        <f>'Trang chủ'!F24</f>
        <v>CỤC TRƯỞNG</v>
      </c>
      <c r="O29" s="32"/>
      <c r="P29" s="32"/>
      <c r="Q29" s="32"/>
      <c r="R29" s="32"/>
      <c r="S29" s="39"/>
      <c r="T29" s="40"/>
    </row>
    <row r="30" spans="1:20" s="120" customFormat="1" ht="25.5" customHeight="1">
      <c r="A30" s="26"/>
      <c r="B30" s="27"/>
      <c r="C30" s="28"/>
      <c r="D30" s="31"/>
      <c r="E30" s="29"/>
      <c r="F30" s="28"/>
      <c r="G30" s="29"/>
      <c r="H30" s="29"/>
      <c r="I30" s="29"/>
      <c r="J30" s="29"/>
      <c r="K30" s="29"/>
      <c r="L30" s="29"/>
      <c r="M30" s="29"/>
      <c r="N30" s="31"/>
      <c r="O30" s="29"/>
      <c r="P30" s="29"/>
      <c r="Q30" s="29"/>
      <c r="R30" s="29"/>
      <c r="S30" s="28"/>
      <c r="T30" s="30"/>
    </row>
    <row r="31" spans="1:20" s="120" customFormat="1" ht="25.5" customHeight="1">
      <c r="A31" s="26"/>
      <c r="B31" s="27"/>
      <c r="C31" s="28"/>
      <c r="D31" s="31"/>
      <c r="E31" s="29"/>
      <c r="F31" s="28"/>
      <c r="G31" s="29"/>
      <c r="H31" s="29"/>
      <c r="I31" s="29"/>
      <c r="J31" s="29"/>
      <c r="K31" s="29"/>
      <c r="L31" s="29"/>
      <c r="M31" s="29"/>
      <c r="N31" s="31"/>
      <c r="O31" s="29"/>
      <c r="P31" s="29"/>
      <c r="Q31" s="29"/>
      <c r="R31" s="29"/>
      <c r="S31" s="28"/>
      <c r="T31" s="30"/>
    </row>
    <row r="32" spans="1:20" s="120" customFormat="1" ht="19.5" customHeight="1">
      <c r="A32" s="26"/>
      <c r="B32" s="27"/>
      <c r="C32" s="28"/>
      <c r="D32" s="31"/>
      <c r="E32" s="29"/>
      <c r="F32" s="28"/>
      <c r="G32" s="29"/>
      <c r="H32" s="29"/>
      <c r="I32" s="29"/>
      <c r="J32" s="29"/>
      <c r="K32" s="29"/>
      <c r="L32" s="29"/>
      <c r="M32" s="29"/>
      <c r="N32" s="31"/>
      <c r="O32" s="29"/>
      <c r="P32" s="29"/>
      <c r="Q32" s="29"/>
      <c r="R32" s="29"/>
      <c r="S32" s="28"/>
      <c r="T32" s="30"/>
    </row>
    <row r="33" spans="1:20" s="120" customFormat="1" ht="15.75" customHeight="1">
      <c r="A33" s="26"/>
      <c r="B33" s="27"/>
      <c r="C33" s="28"/>
      <c r="D33" s="31" t="str">
        <f>'Trang chủ'!B29</f>
        <v>Vũ Hoàng Lương</v>
      </c>
      <c r="E33" s="29"/>
      <c r="F33" s="28"/>
      <c r="G33" s="29"/>
      <c r="H33" s="29"/>
      <c r="I33" s="29"/>
      <c r="J33" s="29"/>
      <c r="K33" s="29"/>
      <c r="L33" s="29"/>
      <c r="M33" s="29"/>
      <c r="N33" s="31" t="str">
        <f>'Trang chủ'!F29</f>
        <v>Nguyễn Huy Hải</v>
      </c>
      <c r="O33" s="29"/>
      <c r="P33" s="29"/>
      <c r="Q33" s="29"/>
      <c r="R33" s="29"/>
      <c r="S33" s="28"/>
      <c r="T33" s="30"/>
    </row>
  </sheetData>
  <sheetProtection selectLockedCells="1"/>
  <protectedRanges>
    <protectedRange password="CC7C" sqref="O3" name="Range1"/>
  </protectedRanges>
  <mergeCells count="27">
    <mergeCell ref="O3:S3"/>
    <mergeCell ref="O5:S5"/>
    <mergeCell ref="G4:M4"/>
    <mergeCell ref="S7:S10"/>
    <mergeCell ref="A5:D5"/>
    <mergeCell ref="A2:D2"/>
    <mergeCell ref="E2:N2"/>
    <mergeCell ref="A3:D3"/>
    <mergeCell ref="E3:N3"/>
    <mergeCell ref="A4:D4"/>
    <mergeCell ref="I8:Q8"/>
    <mergeCell ref="I9:I10"/>
    <mergeCell ref="J9:Q9"/>
    <mergeCell ref="A12:B12"/>
    <mergeCell ref="A11:B11"/>
    <mergeCell ref="A7:B10"/>
    <mergeCell ref="C7:E7"/>
    <mergeCell ref="T7:T10"/>
    <mergeCell ref="R8:R10"/>
    <mergeCell ref="C8:C10"/>
    <mergeCell ref="D9:D10"/>
    <mergeCell ref="D8:E8"/>
    <mergeCell ref="E9:E10"/>
    <mergeCell ref="F7:F10"/>
    <mergeCell ref="G7:G10"/>
    <mergeCell ref="H7:R7"/>
    <mergeCell ref="H8:H10"/>
  </mergeCells>
  <hyperlinks>
    <hyperlink ref="B1:D1" location="'Trang chủ'!A1" display="QUAY LẠI TRANG CHỦ"/>
  </hyperlinks>
  <printOptions/>
  <pageMargins left="0.2362204724409449" right="0.07874015748031496" top="0.2362204724409449" bottom="0.2755905511811024" header="0.31496062992125984" footer="0.1574803149606299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/>
  <dimension ref="A1:M25"/>
  <sheetViews>
    <sheetView zoomScalePageLayoutView="0" workbookViewId="0" topLeftCell="A7">
      <selection activeCell="N13" sqref="N13"/>
    </sheetView>
  </sheetViews>
  <sheetFormatPr defaultColWidth="9.00390625" defaultRowHeight="12.75"/>
  <cols>
    <col min="1" max="1" width="5.421875" style="45" customWidth="1"/>
    <col min="2" max="2" width="14.140625" style="45" customWidth="1"/>
    <col min="3" max="3" width="10.8515625" style="45" customWidth="1"/>
    <col min="4" max="5" width="10.57421875" style="45" customWidth="1"/>
    <col min="6" max="6" width="11.7109375" style="45" customWidth="1"/>
    <col min="7" max="8" width="11.140625" style="45" customWidth="1"/>
    <col min="9" max="10" width="15.00390625" style="45" customWidth="1"/>
    <col min="11" max="11" width="9.8515625" style="45" customWidth="1"/>
    <col min="12" max="12" width="11.7109375" style="45" customWidth="1"/>
    <col min="13" max="13" width="9.57421875" style="45" customWidth="1"/>
    <col min="14" max="14" width="15.57421875" style="45" customWidth="1"/>
    <col min="15" max="15" width="12.7109375" style="45" customWidth="1"/>
    <col min="16" max="16" width="15.421875" style="45" customWidth="1"/>
    <col min="17" max="16384" width="9.00390625" style="45" customWidth="1"/>
  </cols>
  <sheetData>
    <row r="1" spans="1:12" ht="4.5" customHeight="1">
      <c r="A1" s="209"/>
      <c r="B1" s="209"/>
      <c r="C1" s="43"/>
      <c r="D1" s="43"/>
      <c r="E1" s="43"/>
      <c r="F1" s="43"/>
      <c r="G1" s="43"/>
      <c r="H1" s="43"/>
      <c r="I1" s="210"/>
      <c r="J1" s="210"/>
      <c r="K1" s="44"/>
      <c r="L1" s="44"/>
    </row>
    <row r="2" spans="1:13" ht="15.75" customHeight="1">
      <c r="A2" s="219" t="s">
        <v>64</v>
      </c>
      <c r="B2" s="219"/>
      <c r="C2" s="219"/>
      <c r="D2" s="219"/>
      <c r="E2" s="218" t="s">
        <v>65</v>
      </c>
      <c r="F2" s="218"/>
      <c r="G2" s="218"/>
      <c r="H2" s="218"/>
      <c r="I2" s="218"/>
      <c r="J2" s="218"/>
      <c r="K2" s="231" t="s">
        <v>66</v>
      </c>
      <c r="L2" s="231"/>
      <c r="M2" s="231"/>
    </row>
    <row r="3" spans="1:13" ht="15.75" customHeight="1">
      <c r="A3" s="232" t="s">
        <v>84</v>
      </c>
      <c r="B3" s="232"/>
      <c r="C3" s="232"/>
      <c r="D3" s="232"/>
      <c r="E3" s="218"/>
      <c r="F3" s="218"/>
      <c r="G3" s="218"/>
      <c r="H3" s="218"/>
      <c r="I3" s="218"/>
      <c r="J3" s="218"/>
      <c r="K3" s="231"/>
      <c r="L3" s="231"/>
      <c r="M3" s="231"/>
    </row>
    <row r="4" spans="1:13" ht="15.75" customHeight="1">
      <c r="A4" s="219" t="s">
        <v>67</v>
      </c>
      <c r="B4" s="219"/>
      <c r="C4" s="219"/>
      <c r="D4" s="219"/>
      <c r="E4" s="218"/>
      <c r="F4" s="218"/>
      <c r="G4" s="218"/>
      <c r="H4" s="218"/>
      <c r="I4" s="218"/>
      <c r="J4" s="218"/>
      <c r="K4" s="231"/>
      <c r="L4" s="231"/>
      <c r="M4" s="231"/>
    </row>
    <row r="5" spans="1:13" ht="15.75" customHeight="1">
      <c r="A5" s="232" t="s">
        <v>85</v>
      </c>
      <c r="B5" s="232"/>
      <c r="C5" s="232"/>
      <c r="D5" s="232"/>
      <c r="E5" s="218"/>
      <c r="F5" s="218"/>
      <c r="G5" s="218"/>
      <c r="H5" s="218"/>
      <c r="I5" s="218"/>
      <c r="J5" s="218"/>
      <c r="K5" s="231"/>
      <c r="L5" s="231"/>
      <c r="M5" s="231"/>
    </row>
    <row r="6" spans="1:13" ht="15" customHeight="1">
      <c r="A6" s="46"/>
      <c r="B6" s="46"/>
      <c r="C6" s="47"/>
      <c r="D6" s="47"/>
      <c r="E6" s="47"/>
      <c r="F6" s="47"/>
      <c r="G6" s="47"/>
      <c r="H6" s="47"/>
      <c r="I6" s="211"/>
      <c r="J6" s="211"/>
      <c r="K6" s="230" t="s">
        <v>7</v>
      </c>
      <c r="L6" s="230"/>
      <c r="M6" s="230"/>
    </row>
    <row r="7" spans="1:13" ht="30" customHeight="1">
      <c r="A7" s="216" t="s">
        <v>68</v>
      </c>
      <c r="B7" s="220" t="s">
        <v>69</v>
      </c>
      <c r="C7" s="212" t="s">
        <v>70</v>
      </c>
      <c r="D7" s="220" t="s">
        <v>71</v>
      </c>
      <c r="E7" s="220" t="s">
        <v>72</v>
      </c>
      <c r="F7" s="216" t="s">
        <v>73</v>
      </c>
      <c r="G7" s="222" t="s">
        <v>74</v>
      </c>
      <c r="H7" s="223"/>
      <c r="I7" s="223"/>
      <c r="J7" s="224"/>
      <c r="K7" s="215" t="s">
        <v>75</v>
      </c>
      <c r="L7" s="225"/>
      <c r="M7" s="220" t="s">
        <v>76</v>
      </c>
    </row>
    <row r="8" spans="1:13" ht="33" customHeight="1">
      <c r="A8" s="217"/>
      <c r="B8" s="220"/>
      <c r="C8" s="213"/>
      <c r="D8" s="220"/>
      <c r="E8" s="220"/>
      <c r="F8" s="217"/>
      <c r="G8" s="216" t="s">
        <v>77</v>
      </c>
      <c r="H8" s="215" t="s">
        <v>78</v>
      </c>
      <c r="I8" s="215"/>
      <c r="J8" s="215"/>
      <c r="K8" s="220" t="s">
        <v>20</v>
      </c>
      <c r="L8" s="220" t="s">
        <v>79</v>
      </c>
      <c r="M8" s="220"/>
    </row>
    <row r="9" spans="1:13" s="50" customFormat="1" ht="42.75" customHeight="1">
      <c r="A9" s="217"/>
      <c r="B9" s="220"/>
      <c r="C9" s="214"/>
      <c r="D9" s="220"/>
      <c r="E9" s="220"/>
      <c r="F9" s="221"/>
      <c r="G9" s="221"/>
      <c r="H9" s="49" t="s">
        <v>20</v>
      </c>
      <c r="I9" s="49" t="s">
        <v>80</v>
      </c>
      <c r="J9" s="49" t="s">
        <v>81</v>
      </c>
      <c r="K9" s="220"/>
      <c r="L9" s="220"/>
      <c r="M9" s="220"/>
    </row>
    <row r="10" spans="1:13" s="54" customFormat="1" ht="21.75" customHeight="1">
      <c r="A10" s="51">
        <v>1</v>
      </c>
      <c r="B10" s="52">
        <v>2</v>
      </c>
      <c r="C10" s="53">
        <v>3</v>
      </c>
      <c r="D10" s="52">
        <v>4</v>
      </c>
      <c r="E10" s="53">
        <v>5</v>
      </c>
      <c r="F10" s="52">
        <v>6</v>
      </c>
      <c r="G10" s="53">
        <v>7</v>
      </c>
      <c r="H10" s="52">
        <v>8</v>
      </c>
      <c r="I10" s="53">
        <v>9</v>
      </c>
      <c r="J10" s="52">
        <v>10</v>
      </c>
      <c r="K10" s="53">
        <v>11</v>
      </c>
      <c r="L10" s="52">
        <v>12</v>
      </c>
      <c r="M10" s="53">
        <v>13</v>
      </c>
    </row>
    <row r="11" spans="1:13" s="50" customFormat="1" ht="21.75" customHeight="1">
      <c r="A11" s="55"/>
      <c r="B11" s="48" t="s">
        <v>82</v>
      </c>
      <c r="C11" s="56">
        <f>COUNTA(C12:C17)</f>
        <v>0</v>
      </c>
      <c r="D11" s="56">
        <f>COUNTA(D12:D17)</f>
        <v>0</v>
      </c>
      <c r="E11" s="56">
        <f>COUNTA(E12:E17)</f>
        <v>0</v>
      </c>
      <c r="F11" s="56">
        <f>COUNTA(F12:F17)</f>
        <v>0</v>
      </c>
      <c r="G11" s="56">
        <f>COUNTA(G12:G17)</f>
        <v>0</v>
      </c>
      <c r="H11" s="56"/>
      <c r="I11" s="56">
        <f>COUNTA(I12:I17)</f>
        <v>0</v>
      </c>
      <c r="J11" s="56">
        <f>COUNTA(J12:J17)</f>
        <v>0</v>
      </c>
      <c r="K11" s="56">
        <f>COUNTA(K12:K17)</f>
        <v>0</v>
      </c>
      <c r="L11" s="56">
        <f>COUNTA(L12:L17)</f>
        <v>0</v>
      </c>
      <c r="M11" s="56">
        <f>COUNTA(M12:M17)</f>
        <v>0</v>
      </c>
    </row>
    <row r="12" spans="1:13" s="50" customFormat="1" ht="28.5" customHeight="1">
      <c r="A12" s="57">
        <v>1</v>
      </c>
      <c r="B12" s="58"/>
      <c r="C12" s="59"/>
      <c r="D12" s="60"/>
      <c r="E12" s="61"/>
      <c r="F12" s="62"/>
      <c r="G12" s="62"/>
      <c r="H12" s="62"/>
      <c r="I12" s="63"/>
      <c r="J12" s="61"/>
      <c r="K12" s="61"/>
      <c r="L12" s="61"/>
      <c r="M12" s="64"/>
    </row>
    <row r="13" spans="1:13" s="50" customFormat="1" ht="28.5" customHeight="1">
      <c r="A13" s="57">
        <v>2</v>
      </c>
      <c r="B13" s="61"/>
      <c r="C13" s="59"/>
      <c r="D13" s="60"/>
      <c r="E13" s="63"/>
      <c r="F13" s="62"/>
      <c r="G13" s="65"/>
      <c r="H13" s="65"/>
      <c r="I13" s="63"/>
      <c r="J13" s="61"/>
      <c r="K13" s="61"/>
      <c r="L13" s="61"/>
      <c r="M13" s="64"/>
    </row>
    <row r="14" spans="1:13" s="50" customFormat="1" ht="28.5" customHeight="1">
      <c r="A14" s="57">
        <v>3</v>
      </c>
      <c r="B14" s="61"/>
      <c r="C14" s="59"/>
      <c r="D14" s="60"/>
      <c r="E14" s="63"/>
      <c r="F14" s="62"/>
      <c r="G14" s="65"/>
      <c r="H14" s="65"/>
      <c r="I14" s="63"/>
      <c r="J14" s="61"/>
      <c r="K14" s="61"/>
      <c r="L14" s="61"/>
      <c r="M14" s="64"/>
    </row>
    <row r="15" spans="1:13" s="50" customFormat="1" ht="28.5" customHeight="1">
      <c r="A15" s="57">
        <v>4</v>
      </c>
      <c r="B15" s="61"/>
      <c r="C15" s="59"/>
      <c r="D15" s="60"/>
      <c r="E15" s="63"/>
      <c r="F15" s="62"/>
      <c r="G15" s="65"/>
      <c r="H15" s="65"/>
      <c r="I15" s="63"/>
      <c r="J15" s="61"/>
      <c r="K15" s="61"/>
      <c r="L15" s="61"/>
      <c r="M15" s="64"/>
    </row>
    <row r="16" spans="1:13" s="50" customFormat="1" ht="28.5" customHeight="1">
      <c r="A16" s="57">
        <v>5</v>
      </c>
      <c r="B16" s="61"/>
      <c r="C16" s="59"/>
      <c r="D16" s="60"/>
      <c r="E16" s="63"/>
      <c r="F16" s="62"/>
      <c r="G16" s="65"/>
      <c r="H16" s="65"/>
      <c r="I16" s="63"/>
      <c r="J16" s="61"/>
      <c r="K16" s="61"/>
      <c r="L16" s="61"/>
      <c r="M16" s="64"/>
    </row>
    <row r="17" spans="1:13" s="50" customFormat="1" ht="28.5" customHeight="1">
      <c r="A17" s="57" t="s">
        <v>83</v>
      </c>
      <c r="B17" s="61"/>
      <c r="C17" s="59"/>
      <c r="D17" s="60"/>
      <c r="E17" s="63"/>
      <c r="F17" s="62"/>
      <c r="G17" s="65"/>
      <c r="H17" s="65"/>
      <c r="I17" s="63"/>
      <c r="J17" s="61"/>
      <c r="K17" s="61"/>
      <c r="L17" s="61"/>
      <c r="M17" s="64"/>
    </row>
    <row r="18" spans="1:13" s="50" customFormat="1" ht="28.5" customHeight="1">
      <c r="A18" s="70"/>
      <c r="B18" s="71"/>
      <c r="C18" s="72"/>
      <c r="D18" s="73"/>
      <c r="E18" s="74"/>
      <c r="F18" s="75"/>
      <c r="G18" s="76"/>
      <c r="H18" s="76"/>
      <c r="I18" s="77"/>
      <c r="J18" s="78"/>
      <c r="K18" s="78"/>
      <c r="L18" s="78"/>
      <c r="M18" s="79"/>
    </row>
    <row r="19" spans="7:13" ht="19.5" customHeight="1">
      <c r="G19" s="227" t="str">
        <f>'Trang chủ'!B23</f>
        <v>Yên Bái, ngày 07 tháng 01 năm 2016</v>
      </c>
      <c r="H19" s="227"/>
      <c r="I19" s="227"/>
      <c r="J19" s="227"/>
      <c r="K19" s="227"/>
      <c r="L19" s="227"/>
      <c r="M19" s="227"/>
    </row>
    <row r="20" spans="1:13" ht="15" customHeight="1">
      <c r="A20" s="229" t="s">
        <v>5</v>
      </c>
      <c r="B20" s="229"/>
      <c r="C20" s="229"/>
      <c r="D20" s="229"/>
      <c r="E20" s="229"/>
      <c r="G20" s="228" t="s">
        <v>61</v>
      </c>
      <c r="H20" s="228"/>
      <c r="I20" s="228"/>
      <c r="J20" s="228"/>
      <c r="K20" s="228"/>
      <c r="L20" s="228"/>
      <c r="M20" s="228"/>
    </row>
    <row r="21" spans="2:9" ht="15">
      <c r="B21" s="66"/>
      <c r="G21" s="226"/>
      <c r="H21" s="226"/>
      <c r="I21" s="226"/>
    </row>
    <row r="24" spans="2:9" ht="15.75">
      <c r="B24" s="67"/>
      <c r="C24" s="67"/>
      <c r="D24" s="68"/>
      <c r="E24" s="69"/>
      <c r="G24" s="67"/>
      <c r="H24" s="67"/>
      <c r="I24" s="67"/>
    </row>
    <row r="25" spans="1:13" ht="15.75">
      <c r="A25" s="208" t="s">
        <v>62</v>
      </c>
      <c r="B25" s="208"/>
      <c r="C25" s="208"/>
      <c r="D25" s="208"/>
      <c r="E25" s="208"/>
      <c r="G25" s="208" t="s">
        <v>63</v>
      </c>
      <c r="H25" s="208"/>
      <c r="I25" s="208"/>
      <c r="J25" s="208"/>
      <c r="K25" s="208"/>
      <c r="L25" s="208"/>
      <c r="M25" s="208"/>
    </row>
  </sheetData>
  <sheetProtection/>
  <mergeCells count="29">
    <mergeCell ref="G21:I21"/>
    <mergeCell ref="G19:M19"/>
    <mergeCell ref="G20:M20"/>
    <mergeCell ref="A20:E20"/>
    <mergeCell ref="K6:M6"/>
    <mergeCell ref="K2:M5"/>
    <mergeCell ref="A4:D4"/>
    <mergeCell ref="A5:D5"/>
    <mergeCell ref="A3:D3"/>
    <mergeCell ref="B7:B9"/>
    <mergeCell ref="M7:M9"/>
    <mergeCell ref="D7:D9"/>
    <mergeCell ref="E7:E9"/>
    <mergeCell ref="F7:F9"/>
    <mergeCell ref="G7:J7"/>
    <mergeCell ref="G8:G9"/>
    <mergeCell ref="K7:L7"/>
    <mergeCell ref="K8:K9"/>
    <mergeCell ref="L8:L9"/>
    <mergeCell ref="G25:M25"/>
    <mergeCell ref="A25:E25"/>
    <mergeCell ref="A1:B1"/>
    <mergeCell ref="I1:J1"/>
    <mergeCell ref="I6:J6"/>
    <mergeCell ref="C7:C9"/>
    <mergeCell ref="H8:J8"/>
    <mergeCell ref="A7:A9"/>
    <mergeCell ref="E2:J5"/>
    <mergeCell ref="A2:D2"/>
  </mergeCells>
  <printOptions/>
  <pageMargins left="0.24" right="0.16" top="0.38" bottom="0.31" header="0.3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2016-06-06T07:16:18Z</cp:lastPrinted>
  <dcterms:created xsi:type="dcterms:W3CDTF">1996-10-14T23:33:28Z</dcterms:created>
  <dcterms:modified xsi:type="dcterms:W3CDTF">2016-06-06T07:18:11Z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